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680" yWindow="-120" windowWidth="29040" windowHeight="13176" tabRatio="798" activeTab="2"/>
  </bookViews>
  <sheets>
    <sheet name="Canteiro de Obras ND " sheetId="1" r:id="rId1"/>
    <sheet name="Tabelas de Referência (SICRO)" sheetId="2" state="hidden" r:id="rId2"/>
    <sheet name="Canteiro de Obras D" sheetId="10" r:id="rId3"/>
    <sheet name="NMO" sheetId="5" r:id="rId4"/>
    <sheet name="M1" sheetId="7" r:id="rId5"/>
    <sheet name="Tabela 53_Centro Oeste ND" sheetId="8" r:id="rId6"/>
    <sheet name="Tabela 53_Centro Oeste D" sheetId="9" r:id="rId7"/>
    <sheet name="Curva ABC de Insumos" sheetId="11" r:id="rId8"/>
  </sheets>
  <definedNames>
    <definedName name="_xlnm._FilterDatabase" localSheetId="7" hidden="1">'Curva ABC de Insumos'!$A$4:$O$2002</definedName>
    <definedName name="_xlnm._FilterDatabase" localSheetId="4" hidden="1">'M1'!$B$4:$F$33</definedName>
    <definedName name="_xlnm._FilterDatabase" localSheetId="3" hidden="1">NMO!$B$5:$F$58</definedName>
    <definedName name="_xlnm.Print_Area" localSheetId="2">'Canteiro de Obras D'!$B$2:$E$80</definedName>
    <definedName name="_xlnm.Print_Area" localSheetId="0">'Canteiro de Obras ND '!$B$2:$E$77</definedName>
    <definedName name="_xlnm.Print_Area" localSheetId="4">'M1'!$B$2:$F$63</definedName>
    <definedName name="_xlnm.Print_Area" localSheetId="3">NMO!$B$2:$F$85</definedName>
    <definedName name="_xlnm.Print_Area" localSheetId="6">'Tabela 53_Centro Oeste D'!$A$1:$T$249</definedName>
    <definedName name="_xlnm.Print_Area" localSheetId="5">'Tabela 53_Centro Oeste ND'!$A$1:$T$438</definedName>
    <definedName name="_xlnm.Print_Area" localSheetId="1">'Tabelas de Referência (SICRO)'!$B$2:$R$138</definedName>
    <definedName name="JR_PAGE_ANCHOR_0_1">'M1'!#REF!</definedName>
    <definedName name="_xlnm.Print_Titles" localSheetId="6">'Tabela 53_Centro Oeste D'!$1:$5</definedName>
    <definedName name="_xlnm.Print_Titles" localSheetId="5">'Tabela 53_Centro Oeste ND'!$1:$5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 i="7" a="1"/>
  <c r="G5" s="1"/>
  <c r="H5"/>
  <c r="G6"/>
  <c r="H6"/>
  <c r="G7"/>
  <c r="H7"/>
  <c r="G8"/>
  <c r="H8"/>
  <c r="G9"/>
  <c r="H9"/>
  <c r="G10"/>
  <c r="H10"/>
  <c r="G11"/>
  <c r="H11"/>
  <c r="G12"/>
  <c r="H12"/>
  <c r="G13"/>
  <c r="H13"/>
  <c r="G14"/>
  <c r="H14"/>
  <c r="G15"/>
  <c r="H15"/>
  <c r="G16"/>
  <c r="H16"/>
  <c r="G17"/>
  <c r="H17"/>
  <c r="G18"/>
  <c r="H18"/>
  <c r="G19"/>
  <c r="H19"/>
  <c r="G20"/>
  <c r="H20"/>
  <c r="G21"/>
  <c r="H21"/>
  <c r="G22"/>
  <c r="H22"/>
  <c r="G23"/>
  <c r="H23"/>
  <c r="G24"/>
  <c r="H24"/>
  <c r="G25"/>
  <c r="H25"/>
  <c r="G26"/>
  <c r="H26"/>
  <c r="G27"/>
  <c r="H27"/>
  <c r="G28"/>
  <c r="H28"/>
  <c r="G29"/>
  <c r="H29"/>
  <c r="G30"/>
  <c r="H30"/>
  <c r="G31"/>
  <c r="H31"/>
  <c r="G32"/>
  <c r="H32"/>
  <c r="G33"/>
  <c r="H33"/>
  <c r="G34"/>
  <c r="H34"/>
  <c r="G35"/>
  <c r="H35"/>
  <c r="G36"/>
  <c r="H36"/>
  <c r="G37"/>
  <c r="H37"/>
  <c r="G38"/>
  <c r="H38"/>
  <c r="G39"/>
  <c r="H39"/>
  <c r="G40"/>
  <c r="H40"/>
  <c r="G41"/>
  <c r="H41"/>
  <c r="G42"/>
  <c r="H42"/>
  <c r="G43"/>
  <c r="H43"/>
  <c r="G44"/>
  <c r="H44"/>
  <c r="G45"/>
  <c r="H45"/>
  <c r="G46"/>
  <c r="H46"/>
  <c r="G47"/>
  <c r="H47"/>
  <c r="G48"/>
  <c r="H48"/>
  <c r="G49"/>
  <c r="H49"/>
  <c r="G50"/>
  <c r="H50"/>
  <c r="G51"/>
  <c r="H51"/>
  <c r="G52"/>
  <c r="H52"/>
  <c r="G53"/>
  <c r="H53"/>
  <c r="G54"/>
  <c r="H54"/>
  <c r="G55"/>
  <c r="H55"/>
  <c r="G56"/>
  <c r="H56"/>
  <c r="G57"/>
  <c r="H57"/>
  <c r="G58"/>
  <c r="H58"/>
  <c r="G59"/>
  <c r="H59"/>
  <c r="G60"/>
  <c r="H60"/>
  <c r="F8" l="1"/>
  <c r="F12"/>
  <c r="F60"/>
  <c r="D35" i="10"/>
  <c r="E60"/>
  <c r="E59"/>
  <c r="E58"/>
  <c r="E57"/>
  <c r="E55"/>
  <c r="E43"/>
  <c r="E20"/>
  <c r="D39" s="1"/>
  <c r="E19"/>
  <c r="F246" i="9"/>
  <c r="E246"/>
  <c r="D246"/>
  <c r="F245"/>
  <c r="E245"/>
  <c r="D245"/>
  <c r="F244"/>
  <c r="E244"/>
  <c r="D244"/>
  <c r="F243"/>
  <c r="E243"/>
  <c r="D243"/>
  <c r="F242"/>
  <c r="E242"/>
  <c r="D242"/>
  <c r="F241"/>
  <c r="E241"/>
  <c r="D241"/>
  <c r="F240"/>
  <c r="E240"/>
  <c r="D240"/>
  <c r="F239"/>
  <c r="E239"/>
  <c r="D239"/>
  <c r="D238"/>
  <c r="D237"/>
  <c r="E236"/>
  <c r="D236"/>
  <c r="F235"/>
  <c r="E235"/>
  <c r="D235"/>
  <c r="F234"/>
  <c r="E234"/>
  <c r="D234"/>
  <c r="F233"/>
  <c r="E233"/>
  <c r="D233"/>
  <c r="F232"/>
  <c r="E232"/>
  <c r="D232"/>
  <c r="E231"/>
  <c r="D231"/>
  <c r="F230"/>
  <c r="E230"/>
  <c r="D230"/>
  <c r="F229"/>
  <c r="E229"/>
  <c r="D229"/>
  <c r="F228"/>
  <c r="E228"/>
  <c r="D228"/>
  <c r="F227"/>
  <c r="E227"/>
  <c r="D227"/>
  <c r="E226"/>
  <c r="D226"/>
  <c r="D225"/>
  <c r="F224"/>
  <c r="E224"/>
  <c r="D224"/>
  <c r="E223"/>
  <c r="D223"/>
  <c r="D222"/>
  <c r="E221"/>
  <c r="D221"/>
  <c r="F220"/>
  <c r="E220"/>
  <c r="D220"/>
  <c r="E219"/>
  <c r="D219"/>
  <c r="F218"/>
  <c r="E218"/>
  <c r="D218"/>
  <c r="F217"/>
  <c r="E217"/>
  <c r="D217"/>
  <c r="F216"/>
  <c r="E216"/>
  <c r="D216"/>
  <c r="F215"/>
  <c r="E215"/>
  <c r="D215"/>
  <c r="E214"/>
  <c r="D214"/>
  <c r="E213"/>
  <c r="D213"/>
  <c r="E212"/>
  <c r="D212"/>
  <c r="E211"/>
  <c r="D211"/>
  <c r="D210"/>
  <c r="D209"/>
  <c r="D208"/>
  <c r="D207"/>
  <c r="D206"/>
  <c r="D205"/>
  <c r="D204"/>
  <c r="D203"/>
  <c r="F202"/>
  <c r="E202"/>
  <c r="D202"/>
  <c r="E201"/>
  <c r="D201"/>
  <c r="D200"/>
  <c r="E199"/>
  <c r="D199"/>
  <c r="D198"/>
  <c r="F197"/>
  <c r="D197"/>
  <c r="E196"/>
  <c r="D196"/>
  <c r="F195"/>
  <c r="E195"/>
  <c r="D195"/>
  <c r="F194"/>
  <c r="D194"/>
  <c r="D193"/>
  <c r="D192"/>
  <c r="D191"/>
  <c r="D190"/>
  <c r="E189"/>
  <c r="D189"/>
  <c r="E188"/>
  <c r="D188"/>
  <c r="E187"/>
  <c r="D187"/>
  <c r="D186"/>
  <c r="D185"/>
  <c r="D184"/>
  <c r="D183"/>
  <c r="D182"/>
  <c r="D181"/>
  <c r="D180"/>
  <c r="D179"/>
  <c r="E178"/>
  <c r="D178"/>
  <c r="E177"/>
  <c r="D177"/>
  <c r="E176"/>
  <c r="D176"/>
  <c r="E175"/>
  <c r="D175"/>
  <c r="D174"/>
  <c r="F173"/>
  <c r="D173"/>
  <c r="D172"/>
  <c r="F171"/>
  <c r="D171"/>
  <c r="E170"/>
  <c r="D170"/>
  <c r="D169"/>
  <c r="D168"/>
  <c r="F167"/>
  <c r="D167"/>
  <c r="F166"/>
  <c r="E166"/>
  <c r="D166"/>
  <c r="F165"/>
  <c r="E165"/>
  <c r="D165"/>
  <c r="F164"/>
  <c r="E164"/>
  <c r="D164"/>
  <c r="E163"/>
  <c r="D163"/>
  <c r="F162"/>
  <c r="E162"/>
  <c r="D162"/>
  <c r="D161"/>
  <c r="F160"/>
  <c r="D160"/>
  <c r="E159"/>
  <c r="D159"/>
  <c r="F158"/>
  <c r="E158"/>
  <c r="D158"/>
  <c r="E157"/>
  <c r="D157"/>
  <c r="F156"/>
  <c r="E156"/>
  <c r="D156"/>
  <c r="E155"/>
  <c r="D155"/>
  <c r="D154"/>
  <c r="F153"/>
  <c r="E153"/>
  <c r="D153"/>
  <c r="F152"/>
  <c r="E152"/>
  <c r="D152"/>
  <c r="E151"/>
  <c r="D151"/>
  <c r="D150"/>
  <c r="E149"/>
  <c r="D149"/>
  <c r="F148"/>
  <c r="E148"/>
  <c r="D148"/>
  <c r="F147"/>
  <c r="E147"/>
  <c r="D147"/>
  <c r="F146"/>
  <c r="E146"/>
  <c r="D146"/>
  <c r="F145"/>
  <c r="E145"/>
  <c r="D145"/>
  <c r="F144"/>
  <c r="E144"/>
  <c r="D144"/>
  <c r="F143"/>
  <c r="E143"/>
  <c r="D143"/>
  <c r="E142"/>
  <c r="D142"/>
  <c r="E141"/>
  <c r="D141"/>
  <c r="E140"/>
  <c r="D140"/>
  <c r="E139"/>
  <c r="D139"/>
  <c r="D138"/>
  <c r="D137"/>
  <c r="D136"/>
  <c r="D135"/>
  <c r="D134"/>
  <c r="D133"/>
  <c r="D132"/>
  <c r="T125"/>
  <c r="S125"/>
  <c r="R125"/>
  <c r="M125"/>
  <c r="L125"/>
  <c r="K125"/>
  <c r="F125"/>
  <c r="E125"/>
  <c r="D125"/>
  <c r="T124"/>
  <c r="S124"/>
  <c r="R124"/>
  <c r="M124"/>
  <c r="L124"/>
  <c r="K124"/>
  <c r="F124"/>
  <c r="E124"/>
  <c r="D124"/>
  <c r="T123"/>
  <c r="S123"/>
  <c r="R123"/>
  <c r="M123"/>
  <c r="L123"/>
  <c r="K123"/>
  <c r="F123"/>
  <c r="E123"/>
  <c r="D123"/>
  <c r="T122"/>
  <c r="S122"/>
  <c r="R122"/>
  <c r="M122"/>
  <c r="L122"/>
  <c r="K122"/>
  <c r="F122"/>
  <c r="E122"/>
  <c r="D122"/>
  <c r="T121"/>
  <c r="S121"/>
  <c r="R121"/>
  <c r="M121"/>
  <c r="L121"/>
  <c r="K121"/>
  <c r="F121"/>
  <c r="E121"/>
  <c r="D121"/>
  <c r="T120"/>
  <c r="S120"/>
  <c r="R120"/>
  <c r="M120"/>
  <c r="L120"/>
  <c r="K120"/>
  <c r="F120"/>
  <c r="E120"/>
  <c r="D120"/>
  <c r="T119"/>
  <c r="S119"/>
  <c r="R119"/>
  <c r="M119"/>
  <c r="L119"/>
  <c r="K119"/>
  <c r="F119"/>
  <c r="E119"/>
  <c r="D119"/>
  <c r="T118"/>
  <c r="S118"/>
  <c r="R118"/>
  <c r="M118"/>
  <c r="L118"/>
  <c r="K118"/>
  <c r="F118"/>
  <c r="E118"/>
  <c r="D118"/>
  <c r="S117"/>
  <c r="R117"/>
  <c r="L117"/>
  <c r="K117"/>
  <c r="D117"/>
  <c r="T116"/>
  <c r="S116"/>
  <c r="R116"/>
  <c r="L116"/>
  <c r="K116"/>
  <c r="D116"/>
  <c r="R115"/>
  <c r="K115"/>
  <c r="F115"/>
  <c r="E115"/>
  <c r="D115"/>
  <c r="T114"/>
  <c r="S114"/>
  <c r="R114"/>
  <c r="M114"/>
  <c r="L114"/>
  <c r="K114"/>
  <c r="E114"/>
  <c r="D114"/>
  <c r="T113"/>
  <c r="S113"/>
  <c r="R113"/>
  <c r="M113"/>
  <c r="L113"/>
  <c r="K113"/>
  <c r="F113"/>
  <c r="E113"/>
  <c r="D113"/>
  <c r="T112"/>
  <c r="R112"/>
  <c r="M112"/>
  <c r="L112"/>
  <c r="K112"/>
  <c r="F112"/>
  <c r="E112"/>
  <c r="D112"/>
  <c r="S111"/>
  <c r="R111"/>
  <c r="M111"/>
  <c r="K111"/>
  <c r="F111"/>
  <c r="E111"/>
  <c r="D111"/>
  <c r="R110"/>
  <c r="M110"/>
  <c r="L110"/>
  <c r="K110"/>
  <c r="D110"/>
  <c r="S109"/>
  <c r="R109"/>
  <c r="M109"/>
  <c r="L109"/>
  <c r="K109"/>
  <c r="D109"/>
  <c r="R108"/>
  <c r="K108"/>
  <c r="F108"/>
  <c r="D108"/>
  <c r="R107"/>
  <c r="M107"/>
  <c r="L107"/>
  <c r="K107"/>
  <c r="E107"/>
  <c r="D107"/>
  <c r="R106"/>
  <c r="M106"/>
  <c r="L106"/>
  <c r="K106"/>
  <c r="F106"/>
  <c r="E106"/>
  <c r="D106"/>
  <c r="R105"/>
  <c r="K105"/>
  <c r="F105"/>
  <c r="E105"/>
  <c r="D105"/>
  <c r="R104"/>
  <c r="K104"/>
  <c r="F104"/>
  <c r="E104"/>
  <c r="D104"/>
  <c r="T103"/>
  <c r="R103"/>
  <c r="K103"/>
  <c r="F103"/>
  <c r="D103"/>
  <c r="S102"/>
  <c r="R102"/>
  <c r="L102"/>
  <c r="K102"/>
  <c r="E102"/>
  <c r="D102"/>
  <c r="R101"/>
  <c r="M101"/>
  <c r="L101"/>
  <c r="K101"/>
  <c r="F101"/>
  <c r="E101"/>
  <c r="D101"/>
  <c r="T100"/>
  <c r="R100"/>
  <c r="M100"/>
  <c r="L100"/>
  <c r="K100"/>
  <c r="E100"/>
  <c r="D100"/>
  <c r="T99"/>
  <c r="R99"/>
  <c r="M99"/>
  <c r="L99"/>
  <c r="K99"/>
  <c r="F99"/>
  <c r="E99"/>
  <c r="D99"/>
  <c r="R98"/>
  <c r="M98"/>
  <c r="L98"/>
  <c r="K98"/>
  <c r="E98"/>
  <c r="D98"/>
  <c r="R97"/>
  <c r="M97"/>
  <c r="L97"/>
  <c r="K97"/>
  <c r="D97"/>
  <c r="R96"/>
  <c r="M96"/>
  <c r="L96"/>
  <c r="K96"/>
  <c r="D96"/>
  <c r="T95"/>
  <c r="R95"/>
  <c r="M95"/>
  <c r="L95"/>
  <c r="K95"/>
  <c r="F95"/>
  <c r="D95"/>
  <c r="R94"/>
  <c r="M94"/>
  <c r="L94"/>
  <c r="K94"/>
  <c r="E94"/>
  <c r="D94"/>
  <c r="T93"/>
  <c r="R93"/>
  <c r="L93"/>
  <c r="E93"/>
  <c r="D93"/>
  <c r="R92"/>
  <c r="K92"/>
  <c r="F92"/>
  <c r="E92"/>
  <c r="D92"/>
  <c r="T91"/>
  <c r="R91"/>
  <c r="K91"/>
  <c r="E91"/>
  <c r="D91"/>
  <c r="T90"/>
  <c r="S90"/>
  <c r="R90"/>
  <c r="L90"/>
  <c r="K90"/>
  <c r="E90"/>
  <c r="D90"/>
  <c r="R89"/>
  <c r="K89"/>
  <c r="D89"/>
  <c r="T88"/>
  <c r="S88"/>
  <c r="R88"/>
  <c r="K88"/>
  <c r="D88"/>
  <c r="S87"/>
  <c r="R87"/>
  <c r="K87"/>
  <c r="D87"/>
  <c r="S86"/>
  <c r="R86"/>
  <c r="K86"/>
  <c r="D86"/>
  <c r="R85"/>
  <c r="K85"/>
  <c r="D85"/>
  <c r="T84"/>
  <c r="R84"/>
  <c r="K84"/>
  <c r="D84"/>
  <c r="T83"/>
  <c r="R83"/>
  <c r="K83"/>
  <c r="D83"/>
  <c r="T82"/>
  <c r="S82"/>
  <c r="R82"/>
  <c r="K82"/>
  <c r="D82"/>
  <c r="T81"/>
  <c r="R81"/>
  <c r="M81"/>
  <c r="K81"/>
  <c r="E81"/>
  <c r="D81"/>
  <c r="S80"/>
  <c r="R80"/>
  <c r="M80"/>
  <c r="L80"/>
  <c r="K80"/>
  <c r="D80"/>
  <c r="S79"/>
  <c r="R79"/>
  <c r="M79"/>
  <c r="L79"/>
  <c r="K79"/>
  <c r="D79"/>
  <c r="S78"/>
  <c r="R78"/>
  <c r="M78"/>
  <c r="L78"/>
  <c r="K78"/>
  <c r="E78"/>
  <c r="D78"/>
  <c r="R77"/>
  <c r="K77"/>
  <c r="D77"/>
  <c r="R76"/>
  <c r="K76"/>
  <c r="D76"/>
  <c r="R75"/>
  <c r="L75"/>
  <c r="K75"/>
  <c r="D75"/>
  <c r="R74"/>
  <c r="L74"/>
  <c r="K74"/>
  <c r="D74"/>
  <c r="R73"/>
  <c r="M73"/>
  <c r="L73"/>
  <c r="K73"/>
  <c r="D73"/>
  <c r="R72"/>
  <c r="M72"/>
  <c r="L72"/>
  <c r="K72"/>
  <c r="D72"/>
  <c r="R71"/>
  <c r="K71"/>
  <c r="D71"/>
  <c r="R70"/>
  <c r="M70"/>
  <c r="L70"/>
  <c r="K70"/>
  <c r="F70"/>
  <c r="E70"/>
  <c r="D70"/>
  <c r="R69"/>
  <c r="L69"/>
  <c r="K69"/>
  <c r="E69"/>
  <c r="D69"/>
  <c r="T68"/>
  <c r="R68"/>
  <c r="L68"/>
  <c r="K68"/>
  <c r="F68"/>
  <c r="E68"/>
  <c r="D68"/>
  <c r="T67"/>
  <c r="S67"/>
  <c r="R67"/>
  <c r="M67"/>
  <c r="L67"/>
  <c r="K67"/>
  <c r="E67"/>
  <c r="D67"/>
  <c r="T66"/>
  <c r="S66"/>
  <c r="R66"/>
  <c r="L66"/>
  <c r="K66"/>
  <c r="E66"/>
  <c r="D66"/>
  <c r="T65"/>
  <c r="S65"/>
  <c r="R65"/>
  <c r="M65"/>
  <c r="L65"/>
  <c r="K65"/>
  <c r="D65"/>
  <c r="T64"/>
  <c r="R64"/>
  <c r="M64"/>
  <c r="K64"/>
  <c r="D64"/>
  <c r="T63"/>
  <c r="S63"/>
  <c r="R63"/>
  <c r="M63"/>
  <c r="L63"/>
  <c r="K63"/>
  <c r="D63"/>
  <c r="T62"/>
  <c r="S62"/>
  <c r="R62"/>
  <c r="K62"/>
  <c r="D62"/>
  <c r="S61"/>
  <c r="R61"/>
  <c r="M61"/>
  <c r="L61"/>
  <c r="K61"/>
  <c r="F61"/>
  <c r="D61"/>
  <c r="T60"/>
  <c r="R60"/>
  <c r="L60"/>
  <c r="K60"/>
  <c r="F60"/>
  <c r="D60"/>
  <c r="T59"/>
  <c r="S59"/>
  <c r="R59"/>
  <c r="K59"/>
  <c r="F59"/>
  <c r="D59"/>
  <c r="T58"/>
  <c r="R58"/>
  <c r="L58"/>
  <c r="K58"/>
  <c r="F58"/>
  <c r="D58"/>
  <c r="T57"/>
  <c r="S57"/>
  <c r="R57"/>
  <c r="K57"/>
  <c r="D57"/>
  <c r="S56"/>
  <c r="R56"/>
  <c r="K56"/>
  <c r="E56"/>
  <c r="D56"/>
  <c r="S55"/>
  <c r="R55"/>
  <c r="M55"/>
  <c r="L55"/>
  <c r="K55"/>
  <c r="E55"/>
  <c r="D55"/>
  <c r="T54"/>
  <c r="S54"/>
  <c r="R54"/>
  <c r="M54"/>
  <c r="L54"/>
  <c r="K54"/>
  <c r="E54"/>
  <c r="D54"/>
  <c r="R53"/>
  <c r="M53"/>
  <c r="L53"/>
  <c r="K53"/>
  <c r="D53"/>
  <c r="R52"/>
  <c r="M52"/>
  <c r="L52"/>
  <c r="K52"/>
  <c r="D52"/>
  <c r="R51"/>
  <c r="M51"/>
  <c r="K51"/>
  <c r="E51"/>
  <c r="D51"/>
  <c r="R50"/>
  <c r="M50"/>
  <c r="L50"/>
  <c r="K50"/>
  <c r="E50"/>
  <c r="D50"/>
  <c r="T49"/>
  <c r="R49"/>
  <c r="L49"/>
  <c r="K49"/>
  <c r="E49"/>
  <c r="D49"/>
  <c r="T48"/>
  <c r="S48"/>
  <c r="R48"/>
  <c r="L48"/>
  <c r="K48"/>
  <c r="F48"/>
  <c r="D48"/>
  <c r="T47"/>
  <c r="S47"/>
  <c r="R47"/>
  <c r="L47"/>
  <c r="K47"/>
  <c r="D47"/>
  <c r="R46"/>
  <c r="K46"/>
  <c r="F46"/>
  <c r="D46"/>
  <c r="S45"/>
  <c r="R45"/>
  <c r="L45"/>
  <c r="K45"/>
  <c r="F45"/>
  <c r="D45"/>
  <c r="R44"/>
  <c r="M44"/>
  <c r="L44"/>
  <c r="K44"/>
  <c r="F44"/>
  <c r="D44"/>
  <c r="R43"/>
  <c r="L43"/>
  <c r="K43"/>
  <c r="F43"/>
  <c r="D43"/>
  <c r="S42"/>
  <c r="R42"/>
  <c r="L42"/>
  <c r="K42"/>
  <c r="E42"/>
  <c r="D42"/>
  <c r="R41"/>
  <c r="K41"/>
  <c r="D41"/>
  <c r="R40"/>
  <c r="K40"/>
  <c r="D40"/>
  <c r="R39"/>
  <c r="L39"/>
  <c r="K39"/>
  <c r="D39"/>
  <c r="R38"/>
  <c r="K38"/>
  <c r="D38"/>
  <c r="R37"/>
  <c r="M37"/>
  <c r="L37"/>
  <c r="K37"/>
  <c r="E37"/>
  <c r="D37"/>
  <c r="R36"/>
  <c r="L36"/>
  <c r="K36"/>
  <c r="E36"/>
  <c r="D36"/>
  <c r="S35"/>
  <c r="R35"/>
  <c r="L35"/>
  <c r="K35"/>
  <c r="E35"/>
  <c r="D35"/>
  <c r="T34"/>
  <c r="R34"/>
  <c r="K34"/>
  <c r="E34"/>
  <c r="D34"/>
  <c r="T33"/>
  <c r="S33"/>
  <c r="R33"/>
  <c r="L33"/>
  <c r="K33"/>
  <c r="E33"/>
  <c r="D33"/>
  <c r="T32"/>
  <c r="R32"/>
  <c r="M32"/>
  <c r="L32"/>
  <c r="K32"/>
  <c r="E32"/>
  <c r="D32"/>
  <c r="T31"/>
  <c r="R31"/>
  <c r="L31"/>
  <c r="K31"/>
  <c r="E31"/>
  <c r="D31"/>
  <c r="T30"/>
  <c r="S30"/>
  <c r="R30"/>
  <c r="M30"/>
  <c r="L30"/>
  <c r="K30"/>
  <c r="E30"/>
  <c r="D30"/>
  <c r="T29"/>
  <c r="S29"/>
  <c r="R29"/>
  <c r="M29"/>
  <c r="L29"/>
  <c r="K29"/>
  <c r="D29"/>
  <c r="T28"/>
  <c r="S28"/>
  <c r="R28"/>
  <c r="M28"/>
  <c r="L28"/>
  <c r="K28"/>
  <c r="E28"/>
  <c r="D28"/>
  <c r="T27"/>
  <c r="S27"/>
  <c r="R27"/>
  <c r="M27"/>
  <c r="L27"/>
  <c r="K27"/>
  <c r="F27"/>
  <c r="E27"/>
  <c r="D27"/>
  <c r="T26"/>
  <c r="S26"/>
  <c r="R26"/>
  <c r="M26"/>
  <c r="L26"/>
  <c r="K26"/>
  <c r="F26"/>
  <c r="E26"/>
  <c r="D26"/>
  <c r="T25"/>
  <c r="S25"/>
  <c r="R25"/>
  <c r="M25"/>
  <c r="L25"/>
  <c r="K25"/>
  <c r="F25"/>
  <c r="E25"/>
  <c r="D25"/>
  <c r="T24"/>
  <c r="S24"/>
  <c r="R24"/>
  <c r="M24"/>
  <c r="L24"/>
  <c r="K24"/>
  <c r="F24"/>
  <c r="E24"/>
  <c r="D24"/>
  <c r="T23"/>
  <c r="S23"/>
  <c r="R23"/>
  <c r="M23"/>
  <c r="L23"/>
  <c r="K23"/>
  <c r="F23"/>
  <c r="E23"/>
  <c r="D23"/>
  <c r="T22"/>
  <c r="S22"/>
  <c r="R22"/>
  <c r="M22"/>
  <c r="L22"/>
  <c r="K22"/>
  <c r="F22"/>
  <c r="E22"/>
  <c r="D22"/>
  <c r="S21"/>
  <c r="R21"/>
  <c r="L21"/>
  <c r="K21"/>
  <c r="E21"/>
  <c r="D21"/>
  <c r="S20"/>
  <c r="R20"/>
  <c r="L20"/>
  <c r="K20"/>
  <c r="E20"/>
  <c r="D20"/>
  <c r="S19"/>
  <c r="R19"/>
  <c r="L19"/>
  <c r="K19"/>
  <c r="E19"/>
  <c r="D19"/>
  <c r="S18"/>
  <c r="R18"/>
  <c r="O18"/>
  <c r="L18"/>
  <c r="K18"/>
  <c r="H18"/>
  <c r="E18"/>
  <c r="D18"/>
  <c r="R17"/>
  <c r="K17"/>
  <c r="D17"/>
  <c r="R16"/>
  <c r="K16"/>
  <c r="D16"/>
  <c r="R15"/>
  <c r="K15"/>
  <c r="D15"/>
  <c r="R14"/>
  <c r="K14"/>
  <c r="D14"/>
  <c r="R13"/>
  <c r="K13"/>
  <c r="D13"/>
  <c r="R12"/>
  <c r="K12"/>
  <c r="D12"/>
  <c r="R11"/>
  <c r="K11"/>
  <c r="D11"/>
  <c r="O10"/>
  <c r="H10"/>
  <c r="F44" i="7" l="1"/>
  <c r="F40"/>
  <c r="F36"/>
  <c r="F32"/>
  <c r="F28"/>
  <c r="F24"/>
  <c r="F20"/>
  <c r="F16"/>
  <c r="F59"/>
  <c r="F55"/>
  <c r="F51"/>
  <c r="F49"/>
  <c r="F47"/>
  <c r="F45"/>
  <c r="F43"/>
  <c r="F41"/>
  <c r="F39"/>
  <c r="F37"/>
  <c r="F35"/>
  <c r="F33"/>
  <c r="F31"/>
  <c r="F29"/>
  <c r="F27"/>
  <c r="F25"/>
  <c r="F23"/>
  <c r="F21"/>
  <c r="F19"/>
  <c r="F17"/>
  <c r="F15"/>
  <c r="F13"/>
  <c r="F11"/>
  <c r="F9"/>
  <c r="F7"/>
  <c r="F5"/>
  <c r="F58"/>
  <c r="F54"/>
  <c r="F50"/>
  <c r="F46"/>
  <c r="F42"/>
  <c r="F38"/>
  <c r="F34"/>
  <c r="F30"/>
  <c r="F26"/>
  <c r="F22"/>
  <c r="F18"/>
  <c r="F14"/>
  <c r="F10"/>
  <c r="F6"/>
  <c r="F57"/>
  <c r="F53"/>
  <c r="F48"/>
  <c r="F56"/>
  <c r="F52"/>
  <c r="E52" i="10"/>
  <c r="D34" i="1" l="1"/>
  <c r="F61" i="7" l="1"/>
  <c r="F542" i="8"/>
  <c r="E542"/>
  <c r="D542"/>
  <c r="F541"/>
  <c r="E541"/>
  <c r="D541"/>
  <c r="F540"/>
  <c r="E540"/>
  <c r="D540"/>
  <c r="F539"/>
  <c r="E539"/>
  <c r="D539"/>
  <c r="F538"/>
  <c r="E538"/>
  <c r="D538"/>
  <c r="F537"/>
  <c r="E537"/>
  <c r="D537"/>
  <c r="F536"/>
  <c r="E536"/>
  <c r="D536"/>
  <c r="F535"/>
  <c r="E535"/>
  <c r="D535"/>
  <c r="F534"/>
  <c r="E534"/>
  <c r="D534"/>
  <c r="F533"/>
  <c r="E533"/>
  <c r="D533"/>
  <c r="E532"/>
  <c r="D532"/>
  <c r="E531"/>
  <c r="D531"/>
  <c r="F530"/>
  <c r="E530"/>
  <c r="D530"/>
  <c r="F529"/>
  <c r="D529"/>
  <c r="F528"/>
  <c r="E528"/>
  <c r="D528"/>
  <c r="F527"/>
  <c r="D527"/>
  <c r="F526"/>
  <c r="E526"/>
  <c r="D526"/>
  <c r="E525"/>
  <c r="D525"/>
  <c r="E524"/>
  <c r="D524"/>
  <c r="E523"/>
  <c r="D523"/>
  <c r="F522"/>
  <c r="E522"/>
  <c r="D522"/>
  <c r="F521"/>
  <c r="E521"/>
  <c r="D521"/>
  <c r="E520"/>
  <c r="D520"/>
  <c r="E519"/>
  <c r="D519"/>
  <c r="D518"/>
  <c r="F517"/>
  <c r="D517"/>
  <c r="F516"/>
  <c r="E516"/>
  <c r="D516"/>
  <c r="F515"/>
  <c r="E515"/>
  <c r="D515"/>
  <c r="E514"/>
  <c r="D514"/>
  <c r="F513"/>
  <c r="D513"/>
  <c r="D512"/>
  <c r="F511"/>
  <c r="E511"/>
  <c r="D511"/>
  <c r="E510"/>
  <c r="D510"/>
  <c r="E509"/>
  <c r="D509"/>
  <c r="F508"/>
  <c r="E508"/>
  <c r="D508"/>
  <c r="F507"/>
  <c r="E507"/>
  <c r="D507"/>
  <c r="D506"/>
  <c r="F505"/>
  <c r="E505"/>
  <c r="D505"/>
  <c r="E504"/>
  <c r="D504"/>
  <c r="E503"/>
  <c r="D503"/>
  <c r="F502"/>
  <c r="D502"/>
  <c r="E501"/>
  <c r="D501"/>
  <c r="E500"/>
  <c r="D500"/>
  <c r="E499"/>
  <c r="D499"/>
  <c r="E498"/>
  <c r="D498"/>
  <c r="D497"/>
  <c r="E496"/>
  <c r="D496"/>
  <c r="E495"/>
  <c r="D495"/>
  <c r="D494"/>
  <c r="D493"/>
  <c r="D492"/>
  <c r="D491"/>
  <c r="D490"/>
  <c r="D489"/>
  <c r="E488"/>
  <c r="D488"/>
  <c r="D487"/>
  <c r="E486"/>
  <c r="D486"/>
  <c r="F485"/>
  <c r="E485"/>
  <c r="D485"/>
  <c r="F484"/>
  <c r="E484"/>
  <c r="D484"/>
  <c r="F483"/>
  <c r="E483"/>
  <c r="D483"/>
  <c r="D482"/>
  <c r="F481"/>
  <c r="D481"/>
  <c r="F480"/>
  <c r="E480"/>
  <c r="D480"/>
  <c r="F479"/>
  <c r="E479"/>
  <c r="D479"/>
  <c r="F478"/>
  <c r="D478"/>
  <c r="E477"/>
  <c r="D477"/>
  <c r="F476"/>
  <c r="D476"/>
  <c r="F475"/>
  <c r="E475"/>
  <c r="D475"/>
  <c r="F474"/>
  <c r="E474"/>
  <c r="D474"/>
  <c r="F473"/>
  <c r="E473"/>
  <c r="D473"/>
  <c r="F472"/>
  <c r="E472"/>
  <c r="D472"/>
  <c r="F471"/>
  <c r="E471"/>
  <c r="D471"/>
  <c r="F470"/>
  <c r="E470"/>
  <c r="D470"/>
  <c r="F469"/>
  <c r="E469"/>
  <c r="D469"/>
  <c r="E468"/>
  <c r="D468"/>
  <c r="E467"/>
  <c r="D467"/>
  <c r="E466"/>
  <c r="D466"/>
  <c r="F465"/>
  <c r="D465"/>
  <c r="F464"/>
  <c r="E464"/>
  <c r="D464"/>
  <c r="F463"/>
  <c r="E463"/>
  <c r="D463"/>
  <c r="E462"/>
  <c r="D462"/>
  <c r="E461"/>
  <c r="D461"/>
  <c r="F460"/>
  <c r="E460"/>
  <c r="D460"/>
  <c r="F459"/>
  <c r="E459"/>
  <c r="D459"/>
  <c r="F458"/>
  <c r="E458"/>
  <c r="D458"/>
  <c r="F457"/>
  <c r="E457"/>
  <c r="D457"/>
  <c r="E456"/>
  <c r="E455"/>
  <c r="D455"/>
  <c r="E454"/>
  <c r="D454"/>
  <c r="F453"/>
  <c r="E453"/>
  <c r="D453"/>
  <c r="F452"/>
  <c r="E452"/>
  <c r="D452"/>
  <c r="E451"/>
  <c r="D451"/>
  <c r="F450"/>
  <c r="D450"/>
  <c r="F449"/>
  <c r="E449"/>
  <c r="D449"/>
  <c r="F448"/>
  <c r="E448"/>
  <c r="D448"/>
  <c r="F447"/>
  <c r="E447"/>
  <c r="D447"/>
  <c r="F446"/>
  <c r="E446"/>
  <c r="D446"/>
  <c r="F445"/>
  <c r="E445"/>
  <c r="D445"/>
  <c r="F444"/>
  <c r="E444"/>
  <c r="D444"/>
  <c r="F443"/>
  <c r="E443"/>
  <c r="D443"/>
  <c r="F442"/>
  <c r="E442"/>
  <c r="D442"/>
  <c r="F441"/>
  <c r="E441"/>
  <c r="D441"/>
  <c r="F440"/>
  <c r="E440"/>
  <c r="D440"/>
  <c r="F439"/>
  <c r="E439"/>
  <c r="D439"/>
  <c r="F438"/>
  <c r="E438"/>
  <c r="D438"/>
  <c r="F437"/>
  <c r="E437"/>
  <c r="D437"/>
  <c r="F436"/>
  <c r="E436"/>
  <c r="D436"/>
  <c r="F435"/>
  <c r="E435"/>
  <c r="D435"/>
  <c r="F434"/>
  <c r="E434"/>
  <c r="D434"/>
  <c r="F433"/>
  <c r="E433"/>
  <c r="D433"/>
  <c r="F432"/>
  <c r="E432"/>
  <c r="D432"/>
  <c r="F431"/>
  <c r="E431"/>
  <c r="D431"/>
  <c r="F430"/>
  <c r="E430"/>
  <c r="D430"/>
  <c r="F429"/>
  <c r="E429"/>
  <c r="D429"/>
  <c r="F428"/>
  <c r="E428"/>
  <c r="D428"/>
  <c r="F427"/>
  <c r="E427"/>
  <c r="D427"/>
  <c r="F426"/>
  <c r="E426"/>
  <c r="D426"/>
  <c r="F425"/>
  <c r="E425"/>
  <c r="D425"/>
  <c r="F424"/>
  <c r="E424"/>
  <c r="D424"/>
  <c r="F423"/>
  <c r="E423"/>
  <c r="D423"/>
  <c r="F422"/>
  <c r="E422"/>
  <c r="D422"/>
  <c r="F421"/>
  <c r="E421"/>
  <c r="D421"/>
  <c r="F420"/>
  <c r="E420"/>
  <c r="D420"/>
  <c r="F419"/>
  <c r="E419"/>
  <c r="D419"/>
  <c r="F418"/>
  <c r="E418"/>
  <c r="D418"/>
  <c r="F417"/>
  <c r="E417"/>
  <c r="D417"/>
  <c r="F416"/>
  <c r="E416"/>
  <c r="D416"/>
  <c r="F415"/>
  <c r="E415"/>
  <c r="D415"/>
  <c r="F414"/>
  <c r="E414"/>
  <c r="D414"/>
  <c r="F413"/>
  <c r="E413"/>
  <c r="D413"/>
  <c r="F412"/>
  <c r="E412"/>
  <c r="D412"/>
  <c r="F411"/>
  <c r="E411"/>
  <c r="D411"/>
  <c r="F410"/>
  <c r="E410"/>
  <c r="D410"/>
  <c r="E409"/>
  <c r="D409"/>
  <c r="E408"/>
  <c r="D408"/>
  <c r="E407"/>
  <c r="D407"/>
  <c r="E406"/>
  <c r="D406"/>
  <c r="E405"/>
  <c r="D405"/>
  <c r="F404"/>
  <c r="E404"/>
  <c r="D404"/>
  <c r="E403"/>
  <c r="D403"/>
  <c r="F402"/>
  <c r="E402"/>
  <c r="D402"/>
  <c r="E401"/>
  <c r="D401"/>
  <c r="F400"/>
  <c r="E400"/>
  <c r="D400"/>
  <c r="F399"/>
  <c r="E399"/>
  <c r="D399"/>
  <c r="F398"/>
  <c r="E398"/>
  <c r="D398"/>
  <c r="F397"/>
  <c r="E397"/>
  <c r="D397"/>
  <c r="F396"/>
  <c r="E396"/>
  <c r="D396"/>
  <c r="F395"/>
  <c r="E395"/>
  <c r="D395"/>
  <c r="F394"/>
  <c r="E394"/>
  <c r="D394"/>
  <c r="F393"/>
  <c r="E393"/>
  <c r="D393"/>
  <c r="F392"/>
  <c r="E392"/>
  <c r="D392"/>
  <c r="F391"/>
  <c r="E391"/>
  <c r="D391"/>
  <c r="F390"/>
  <c r="E390"/>
  <c r="D390"/>
  <c r="F389"/>
  <c r="E389"/>
  <c r="D389"/>
  <c r="F388"/>
  <c r="E388"/>
  <c r="D388"/>
  <c r="F387"/>
  <c r="E387"/>
  <c r="D387"/>
  <c r="F385"/>
  <c r="E385"/>
  <c r="D385"/>
  <c r="T273"/>
  <c r="S273"/>
  <c r="R273"/>
  <c r="M273"/>
  <c r="L273"/>
  <c r="K273"/>
  <c r="F273"/>
  <c r="E273"/>
  <c r="D273"/>
  <c r="T272"/>
  <c r="S272"/>
  <c r="R272"/>
  <c r="M272"/>
  <c r="L272"/>
  <c r="K272"/>
  <c r="F272"/>
  <c r="E272"/>
  <c r="D272"/>
  <c r="T271"/>
  <c r="S271"/>
  <c r="R271"/>
  <c r="M271"/>
  <c r="L271"/>
  <c r="K271"/>
  <c r="F271"/>
  <c r="E271"/>
  <c r="D271"/>
  <c r="T270"/>
  <c r="S270"/>
  <c r="R270"/>
  <c r="M270"/>
  <c r="L270"/>
  <c r="K270"/>
  <c r="F270"/>
  <c r="E270"/>
  <c r="D270"/>
  <c r="T269"/>
  <c r="S269"/>
  <c r="R269"/>
  <c r="M269"/>
  <c r="L269"/>
  <c r="K269"/>
  <c r="F269"/>
  <c r="E269"/>
  <c r="D269"/>
  <c r="T268"/>
  <c r="S268"/>
  <c r="R268"/>
  <c r="M268"/>
  <c r="L268"/>
  <c r="K268"/>
  <c r="F268"/>
  <c r="E268"/>
  <c r="D268"/>
  <c r="T267"/>
  <c r="S267"/>
  <c r="R267"/>
  <c r="M267"/>
  <c r="L267"/>
  <c r="K267"/>
  <c r="F267"/>
  <c r="E267"/>
  <c r="D267"/>
  <c r="T266"/>
  <c r="S266"/>
  <c r="R266"/>
  <c r="M266"/>
  <c r="L266"/>
  <c r="K266"/>
  <c r="F266"/>
  <c r="E266"/>
  <c r="D266"/>
  <c r="T265"/>
  <c r="S265"/>
  <c r="R265"/>
  <c r="M265"/>
  <c r="L265"/>
  <c r="K265"/>
  <c r="F265"/>
  <c r="E265"/>
  <c r="D265"/>
  <c r="T264"/>
  <c r="S264"/>
  <c r="R264"/>
  <c r="M264"/>
  <c r="L264"/>
  <c r="K264"/>
  <c r="F264"/>
  <c r="E264"/>
  <c r="D264"/>
  <c r="T263"/>
  <c r="R263"/>
  <c r="M263"/>
  <c r="L263"/>
  <c r="K263"/>
  <c r="E263"/>
  <c r="D263"/>
  <c r="S262"/>
  <c r="R262"/>
  <c r="L262"/>
  <c r="K262"/>
  <c r="F262"/>
  <c r="E262"/>
  <c r="D262"/>
  <c r="R261"/>
  <c r="K261"/>
  <c r="D261"/>
  <c r="T260"/>
  <c r="S260"/>
  <c r="R260"/>
  <c r="K260"/>
  <c r="D260"/>
  <c r="S259"/>
  <c r="R259"/>
  <c r="K259"/>
  <c r="D259"/>
  <c r="S258"/>
  <c r="R258"/>
  <c r="M258"/>
  <c r="K258"/>
  <c r="D258"/>
  <c r="T257"/>
  <c r="S257"/>
  <c r="R257"/>
  <c r="L257"/>
  <c r="K257"/>
  <c r="F257"/>
  <c r="D257"/>
  <c r="T256"/>
  <c r="R256"/>
  <c r="K256"/>
  <c r="F256"/>
  <c r="D256"/>
  <c r="S255"/>
  <c r="R255"/>
  <c r="K255"/>
  <c r="F255"/>
  <c r="D255"/>
  <c r="R254"/>
  <c r="K254"/>
  <c r="F254"/>
  <c r="D254"/>
  <c r="R253"/>
  <c r="M253"/>
  <c r="F253"/>
  <c r="E253"/>
  <c r="D253"/>
  <c r="S252"/>
  <c r="R252"/>
  <c r="L252"/>
  <c r="K252"/>
  <c r="F252"/>
  <c r="D252"/>
  <c r="S251"/>
  <c r="R251"/>
  <c r="M251"/>
  <c r="L251"/>
  <c r="K251"/>
  <c r="F251"/>
  <c r="D251"/>
  <c r="T250"/>
  <c r="S250"/>
  <c r="R250"/>
  <c r="M250"/>
  <c r="L250"/>
  <c r="K250"/>
  <c r="F250"/>
  <c r="E250"/>
  <c r="D250"/>
  <c r="T249"/>
  <c r="S249"/>
  <c r="R249"/>
  <c r="K249"/>
  <c r="F249"/>
  <c r="E249"/>
  <c r="D249"/>
  <c r="T248"/>
  <c r="S248"/>
  <c r="R248"/>
  <c r="L248"/>
  <c r="K248"/>
  <c r="F248"/>
  <c r="E248"/>
  <c r="D248"/>
  <c r="T247"/>
  <c r="S247"/>
  <c r="R247"/>
  <c r="L247"/>
  <c r="K247"/>
  <c r="F247"/>
  <c r="E247"/>
  <c r="D247"/>
  <c r="R246"/>
  <c r="K246"/>
  <c r="F246"/>
  <c r="E246"/>
  <c r="D246"/>
  <c r="S245"/>
  <c r="R245"/>
  <c r="L245"/>
  <c r="K245"/>
  <c r="F245"/>
  <c r="E245"/>
  <c r="D245"/>
  <c r="S244"/>
  <c r="R244"/>
  <c r="M244"/>
  <c r="L244"/>
  <c r="K244"/>
  <c r="E244"/>
  <c r="D244"/>
  <c r="T243"/>
  <c r="S243"/>
  <c r="R243"/>
  <c r="K243"/>
  <c r="E243"/>
  <c r="D243"/>
  <c r="T242"/>
  <c r="S242"/>
  <c r="R242"/>
  <c r="M242"/>
  <c r="L242"/>
  <c r="K242"/>
  <c r="E242"/>
  <c r="D242"/>
  <c r="R241"/>
  <c r="M241"/>
  <c r="L241"/>
  <c r="E241"/>
  <c r="D241"/>
  <c r="S240"/>
  <c r="R240"/>
  <c r="M240"/>
  <c r="L240"/>
  <c r="K240"/>
  <c r="E240"/>
  <c r="D240"/>
  <c r="R239"/>
  <c r="K239"/>
  <c r="D239"/>
  <c r="S238"/>
  <c r="R238"/>
  <c r="L238"/>
  <c r="K238"/>
  <c r="E238"/>
  <c r="D238"/>
  <c r="T237"/>
  <c r="S237"/>
  <c r="R237"/>
  <c r="M237"/>
  <c r="L237"/>
  <c r="K237"/>
  <c r="D237"/>
  <c r="S236"/>
  <c r="R236"/>
  <c r="M236"/>
  <c r="K236"/>
  <c r="D236"/>
  <c r="S235"/>
  <c r="R235"/>
  <c r="K235"/>
  <c r="D235"/>
  <c r="T234"/>
  <c r="S234"/>
  <c r="R234"/>
  <c r="K234"/>
  <c r="E234"/>
  <c r="D234"/>
  <c r="T233"/>
  <c r="S233"/>
  <c r="R233"/>
  <c r="K233"/>
  <c r="D233"/>
  <c r="T232"/>
  <c r="S232"/>
  <c r="R232"/>
  <c r="L232"/>
  <c r="K232"/>
  <c r="E232"/>
  <c r="D232"/>
  <c r="R231"/>
  <c r="K231"/>
  <c r="F231"/>
  <c r="E231"/>
  <c r="D231"/>
  <c r="R230"/>
  <c r="K230"/>
  <c r="F230"/>
  <c r="E230"/>
  <c r="D230"/>
  <c r="R229"/>
  <c r="K229"/>
  <c r="E229"/>
  <c r="D229"/>
  <c r="R228"/>
  <c r="K228"/>
  <c r="E228"/>
  <c r="D228"/>
  <c r="R227"/>
  <c r="L227"/>
  <c r="K227"/>
  <c r="E227"/>
  <c r="D227"/>
  <c r="S226"/>
  <c r="R226"/>
  <c r="M226"/>
  <c r="L226"/>
  <c r="K226"/>
  <c r="E226"/>
  <c r="D226"/>
  <c r="R225"/>
  <c r="K225"/>
  <c r="F225"/>
  <c r="E225"/>
  <c r="D225"/>
  <c r="R224"/>
  <c r="M224"/>
  <c r="L224"/>
  <c r="K224"/>
  <c r="F224"/>
  <c r="D224"/>
  <c r="R223"/>
  <c r="K223"/>
  <c r="E223"/>
  <c r="D223"/>
  <c r="R222"/>
  <c r="M222"/>
  <c r="K222"/>
  <c r="F222"/>
  <c r="E222"/>
  <c r="D222"/>
  <c r="R221"/>
  <c r="M221"/>
  <c r="L221"/>
  <c r="K221"/>
  <c r="D221"/>
  <c r="R220"/>
  <c r="M220"/>
  <c r="L220"/>
  <c r="K220"/>
  <c r="E220"/>
  <c r="D220"/>
  <c r="R219"/>
  <c r="M219"/>
  <c r="L219"/>
  <c r="K219"/>
  <c r="F219"/>
  <c r="E219"/>
  <c r="D219"/>
  <c r="T218"/>
  <c r="R218"/>
  <c r="L218"/>
  <c r="K218"/>
  <c r="E218"/>
  <c r="D218"/>
  <c r="R217"/>
  <c r="M217"/>
  <c r="L217"/>
  <c r="K217"/>
  <c r="E217"/>
  <c r="D217"/>
  <c r="T216"/>
  <c r="S216"/>
  <c r="R216"/>
  <c r="M216"/>
  <c r="K216"/>
  <c r="E216"/>
  <c r="D216"/>
  <c r="T215"/>
  <c r="S215"/>
  <c r="R215"/>
  <c r="L215"/>
  <c r="K215"/>
  <c r="E215"/>
  <c r="D215"/>
  <c r="T214"/>
  <c r="S214"/>
  <c r="R214"/>
  <c r="L214"/>
  <c r="K214"/>
  <c r="E214"/>
  <c r="D214"/>
  <c r="R213"/>
  <c r="K213"/>
  <c r="D213"/>
  <c r="T212"/>
  <c r="R212"/>
  <c r="K212"/>
  <c r="D212"/>
  <c r="R211"/>
  <c r="K211"/>
  <c r="D211"/>
  <c r="T210"/>
  <c r="R210"/>
  <c r="K210"/>
  <c r="D210"/>
  <c r="S209"/>
  <c r="R209"/>
  <c r="K209"/>
  <c r="D209"/>
  <c r="R208"/>
  <c r="K208"/>
  <c r="D208"/>
  <c r="T207"/>
  <c r="S207"/>
  <c r="R207"/>
  <c r="K207"/>
  <c r="D207"/>
  <c r="R206"/>
  <c r="K206"/>
  <c r="D206"/>
  <c r="T205"/>
  <c r="S205"/>
  <c r="R205"/>
  <c r="K205"/>
  <c r="D205"/>
  <c r="T204"/>
  <c r="S204"/>
  <c r="R204"/>
  <c r="K204"/>
  <c r="E204"/>
  <c r="D204"/>
  <c r="T203"/>
  <c r="S203"/>
  <c r="R203"/>
  <c r="K203"/>
  <c r="E203"/>
  <c r="D203"/>
  <c r="T202"/>
  <c r="S202"/>
  <c r="R202"/>
  <c r="L202"/>
  <c r="K202"/>
  <c r="E202"/>
  <c r="D202"/>
  <c r="T201"/>
  <c r="S201"/>
  <c r="R201"/>
  <c r="K201"/>
  <c r="D201"/>
  <c r="T200"/>
  <c r="S200"/>
  <c r="R200"/>
  <c r="K200"/>
  <c r="F200"/>
  <c r="D200"/>
  <c r="S199"/>
  <c r="R199"/>
  <c r="K199"/>
  <c r="E199"/>
  <c r="D199"/>
  <c r="S198"/>
  <c r="R198"/>
  <c r="K198"/>
  <c r="F198"/>
  <c r="E198"/>
  <c r="D198"/>
  <c r="S197"/>
  <c r="R197"/>
  <c r="K197"/>
  <c r="F197"/>
  <c r="E197"/>
  <c r="D197"/>
  <c r="S196"/>
  <c r="K196"/>
  <c r="F196"/>
  <c r="D196"/>
  <c r="R195"/>
  <c r="K195"/>
  <c r="E195"/>
  <c r="D195"/>
  <c r="S194"/>
  <c r="R194"/>
  <c r="K194"/>
  <c r="E194"/>
  <c r="D194"/>
  <c r="R193"/>
  <c r="M193"/>
  <c r="K193"/>
  <c r="E193"/>
  <c r="D193"/>
  <c r="R192"/>
  <c r="M192"/>
  <c r="K192"/>
  <c r="E192"/>
  <c r="D192"/>
  <c r="S191"/>
  <c r="R191"/>
  <c r="M191"/>
  <c r="L191"/>
  <c r="K191"/>
  <c r="E191"/>
  <c r="D191"/>
  <c r="S190"/>
  <c r="R190"/>
  <c r="L190"/>
  <c r="K190"/>
  <c r="E190"/>
  <c r="D190"/>
  <c r="R189"/>
  <c r="M189"/>
  <c r="L189"/>
  <c r="K189"/>
  <c r="F189"/>
  <c r="E189"/>
  <c r="D189"/>
  <c r="R188"/>
  <c r="M188"/>
  <c r="L188"/>
  <c r="K188"/>
  <c r="D188"/>
  <c r="T187"/>
  <c r="S187"/>
  <c r="R187"/>
  <c r="M187"/>
  <c r="K187"/>
  <c r="D187"/>
  <c r="R186"/>
  <c r="M186"/>
  <c r="K186"/>
  <c r="E186"/>
  <c r="D186"/>
  <c r="T185"/>
  <c r="R185"/>
  <c r="K185"/>
  <c r="F185"/>
  <c r="D185"/>
  <c r="T184"/>
  <c r="S184"/>
  <c r="R184"/>
  <c r="L184"/>
  <c r="K184"/>
  <c r="F184"/>
  <c r="D184"/>
  <c r="R183"/>
  <c r="K183"/>
  <c r="E183"/>
  <c r="D183"/>
  <c r="S182"/>
  <c r="R182"/>
  <c r="K182"/>
  <c r="F182"/>
  <c r="E182"/>
  <c r="D182"/>
  <c r="T181"/>
  <c r="S181"/>
  <c r="R181"/>
  <c r="L181"/>
  <c r="K181"/>
  <c r="E181"/>
  <c r="D181"/>
  <c r="T180"/>
  <c r="S180"/>
  <c r="R180"/>
  <c r="L180"/>
  <c r="K180"/>
  <c r="E180"/>
  <c r="D180"/>
  <c r="S179"/>
  <c r="R179"/>
  <c r="L179"/>
  <c r="K179"/>
  <c r="E179"/>
  <c r="D179"/>
  <c r="T178"/>
  <c r="S178"/>
  <c r="R178"/>
  <c r="L178"/>
  <c r="K178"/>
  <c r="E178"/>
  <c r="D178"/>
  <c r="R177"/>
  <c r="K177"/>
  <c r="D177"/>
  <c r="T176"/>
  <c r="S176"/>
  <c r="R176"/>
  <c r="M176"/>
  <c r="L176"/>
  <c r="K176"/>
  <c r="F176"/>
  <c r="E176"/>
  <c r="D176"/>
  <c r="T175"/>
  <c r="S175"/>
  <c r="R175"/>
  <c r="M175"/>
  <c r="L175"/>
  <c r="K175"/>
  <c r="F175"/>
  <c r="E175"/>
  <c r="D175"/>
  <c r="T174"/>
  <c r="S174"/>
  <c r="R174"/>
  <c r="M174"/>
  <c r="L174"/>
  <c r="K174"/>
  <c r="F174"/>
  <c r="E174"/>
  <c r="D174"/>
  <c r="T173"/>
  <c r="S173"/>
  <c r="R173"/>
  <c r="M173"/>
  <c r="L173"/>
  <c r="K173"/>
  <c r="F173"/>
  <c r="E173"/>
  <c r="D173"/>
  <c r="T172"/>
  <c r="S172"/>
  <c r="R172"/>
  <c r="M172"/>
  <c r="L172"/>
  <c r="K172"/>
  <c r="F172"/>
  <c r="E172"/>
  <c r="D172"/>
  <c r="T171"/>
  <c r="S171"/>
  <c r="R171"/>
  <c r="M171"/>
  <c r="L171"/>
  <c r="K171"/>
  <c r="F171"/>
  <c r="E171"/>
  <c r="D171"/>
  <c r="T170"/>
  <c r="S170"/>
  <c r="R170"/>
  <c r="M170"/>
  <c r="L170"/>
  <c r="K170"/>
  <c r="F170"/>
  <c r="E170"/>
  <c r="D170"/>
  <c r="T169"/>
  <c r="S169"/>
  <c r="R169"/>
  <c r="M169"/>
  <c r="L169"/>
  <c r="K169"/>
  <c r="F169"/>
  <c r="E169"/>
  <c r="D169"/>
  <c r="T168"/>
  <c r="S168"/>
  <c r="R168"/>
  <c r="M168"/>
  <c r="L168"/>
  <c r="K168"/>
  <c r="F168"/>
  <c r="E168"/>
  <c r="D168"/>
  <c r="T167"/>
  <c r="S167"/>
  <c r="R167"/>
  <c r="M167"/>
  <c r="L167"/>
  <c r="K167"/>
  <c r="F167"/>
  <c r="E167"/>
  <c r="D167"/>
  <c r="T166"/>
  <c r="S166"/>
  <c r="R166"/>
  <c r="O166"/>
  <c r="M166"/>
  <c r="L166"/>
  <c r="K166"/>
  <c r="H166"/>
  <c r="F166"/>
  <c r="E166"/>
  <c r="D166"/>
  <c r="T165"/>
  <c r="S165"/>
  <c r="R165"/>
  <c r="M165"/>
  <c r="L165"/>
  <c r="K165"/>
  <c r="F165"/>
  <c r="E165"/>
  <c r="D165"/>
  <c r="T164"/>
  <c r="S164"/>
  <c r="R164"/>
  <c r="M164"/>
  <c r="L164"/>
  <c r="K164"/>
  <c r="F164"/>
  <c r="E164"/>
  <c r="D164"/>
  <c r="T163"/>
  <c r="S163"/>
  <c r="R163"/>
  <c r="M163"/>
  <c r="L163"/>
  <c r="K163"/>
  <c r="F163"/>
  <c r="E163"/>
  <c r="D163"/>
  <c r="T162"/>
  <c r="S162"/>
  <c r="R162"/>
  <c r="M162"/>
  <c r="L162"/>
  <c r="K162"/>
  <c r="F162"/>
  <c r="E162"/>
  <c r="D162"/>
  <c r="T161"/>
  <c r="S161"/>
  <c r="R161"/>
  <c r="M161"/>
  <c r="L161"/>
  <c r="K161"/>
  <c r="F161"/>
  <c r="E161"/>
  <c r="D161"/>
  <c r="T160"/>
  <c r="S160"/>
  <c r="R160"/>
  <c r="M160"/>
  <c r="L160"/>
  <c r="K160"/>
  <c r="F160"/>
  <c r="E160"/>
  <c r="D160"/>
  <c r="T159"/>
  <c r="S159"/>
  <c r="R159"/>
  <c r="M159"/>
  <c r="L159"/>
  <c r="K159"/>
  <c r="F159"/>
  <c r="E159"/>
  <c r="D159"/>
  <c r="T158"/>
  <c r="S158"/>
  <c r="R158"/>
  <c r="M158"/>
  <c r="L158"/>
  <c r="K158"/>
  <c r="F158"/>
  <c r="E158"/>
  <c r="D158"/>
  <c r="T157"/>
  <c r="S157"/>
  <c r="R157"/>
  <c r="M157"/>
  <c r="L157"/>
  <c r="K157"/>
  <c r="F157"/>
  <c r="E157"/>
  <c r="D157"/>
  <c r="T156"/>
  <c r="S156"/>
  <c r="R156"/>
  <c r="M156"/>
  <c r="L156"/>
  <c r="K156"/>
  <c r="F156"/>
  <c r="E156"/>
  <c r="D156"/>
  <c r="T155"/>
  <c r="S155"/>
  <c r="R155"/>
  <c r="M155"/>
  <c r="L155"/>
  <c r="K155"/>
  <c r="F155"/>
  <c r="E155"/>
  <c r="D155"/>
  <c r="T154"/>
  <c r="S154"/>
  <c r="R154"/>
  <c r="O154"/>
  <c r="M154"/>
  <c r="L154"/>
  <c r="K154"/>
  <c r="H154"/>
  <c r="F154"/>
  <c r="E154"/>
  <c r="D154"/>
  <c r="T153"/>
  <c r="S153"/>
  <c r="R153"/>
  <c r="M153"/>
  <c r="L153"/>
  <c r="K153"/>
  <c r="F153"/>
  <c r="E153"/>
  <c r="D153"/>
  <c r="T152"/>
  <c r="S152"/>
  <c r="R152"/>
  <c r="M152"/>
  <c r="L152"/>
  <c r="K152"/>
  <c r="F152"/>
  <c r="E152"/>
  <c r="D152"/>
  <c r="T151"/>
  <c r="S151"/>
  <c r="R151"/>
  <c r="M151"/>
  <c r="L151"/>
  <c r="K151"/>
  <c r="F151"/>
  <c r="E151"/>
  <c r="D151"/>
  <c r="T150"/>
  <c r="S150"/>
  <c r="R150"/>
  <c r="M150"/>
  <c r="L150"/>
  <c r="K150"/>
  <c r="F150"/>
  <c r="E150"/>
  <c r="D150"/>
  <c r="T149"/>
  <c r="S149"/>
  <c r="R149"/>
  <c r="M149"/>
  <c r="L149"/>
  <c r="K149"/>
  <c r="F149"/>
  <c r="E149"/>
  <c r="D149"/>
  <c r="T148"/>
  <c r="S148"/>
  <c r="R148"/>
  <c r="M148"/>
  <c r="L148"/>
  <c r="K148"/>
  <c r="F148"/>
  <c r="E148"/>
  <c r="D148"/>
  <c r="T147"/>
  <c r="S147"/>
  <c r="R147"/>
  <c r="M147"/>
  <c r="L147"/>
  <c r="K147"/>
  <c r="F147"/>
  <c r="E147"/>
  <c r="D147"/>
  <c r="T146"/>
  <c r="S146"/>
  <c r="R146"/>
  <c r="M146"/>
  <c r="L146"/>
  <c r="K146"/>
  <c r="F146"/>
  <c r="E146"/>
  <c r="D146"/>
  <c r="T145"/>
  <c r="S145"/>
  <c r="R145"/>
  <c r="M145"/>
  <c r="L145"/>
  <c r="K145"/>
  <c r="F145"/>
  <c r="E145"/>
  <c r="D145"/>
  <c r="T144"/>
  <c r="S144"/>
  <c r="R144"/>
  <c r="M144"/>
  <c r="L144"/>
  <c r="K144"/>
  <c r="F144"/>
  <c r="E144"/>
  <c r="D144"/>
  <c r="T143"/>
  <c r="S143"/>
  <c r="R143"/>
  <c r="M143"/>
  <c r="L143"/>
  <c r="K143"/>
  <c r="F143"/>
  <c r="E143"/>
  <c r="D143"/>
  <c r="T142"/>
  <c r="S142"/>
  <c r="R142"/>
  <c r="M142"/>
  <c r="L142"/>
  <c r="K142"/>
  <c r="F142"/>
  <c r="E142"/>
  <c r="D142"/>
  <c r="T141"/>
  <c r="S141"/>
  <c r="R141"/>
  <c r="M141"/>
  <c r="L141"/>
  <c r="K141"/>
  <c r="F141"/>
  <c r="E141"/>
  <c r="D141"/>
  <c r="T140"/>
  <c r="S140"/>
  <c r="R140"/>
  <c r="L140"/>
  <c r="K140"/>
  <c r="E140"/>
  <c r="D140"/>
  <c r="T139"/>
  <c r="S139"/>
  <c r="R139"/>
  <c r="L139"/>
  <c r="K139"/>
  <c r="E139"/>
  <c r="D139"/>
  <c r="S138"/>
  <c r="R138"/>
  <c r="L138"/>
  <c r="K138"/>
  <c r="E138"/>
  <c r="D138"/>
  <c r="S137"/>
  <c r="R137"/>
  <c r="L137"/>
  <c r="K137"/>
  <c r="F137"/>
  <c r="E137"/>
  <c r="D137"/>
  <c r="T136"/>
  <c r="S136"/>
  <c r="R136"/>
  <c r="L136"/>
  <c r="K136"/>
  <c r="E136"/>
  <c r="D136"/>
  <c r="T135"/>
  <c r="S135"/>
  <c r="R135"/>
  <c r="L135"/>
  <c r="K135"/>
  <c r="F135"/>
  <c r="E135"/>
  <c r="D135"/>
  <c r="S134"/>
  <c r="R134"/>
  <c r="L134"/>
  <c r="K134"/>
  <c r="F134"/>
  <c r="E134"/>
  <c r="D134"/>
  <c r="S133"/>
  <c r="R133"/>
  <c r="L133"/>
  <c r="K133"/>
  <c r="F133"/>
  <c r="E133"/>
  <c r="D133"/>
  <c r="S132"/>
  <c r="R132"/>
  <c r="L132"/>
  <c r="K132"/>
  <c r="F132"/>
  <c r="E132"/>
  <c r="D132"/>
  <c r="S131"/>
  <c r="R131"/>
  <c r="M131"/>
  <c r="L131"/>
  <c r="K131"/>
  <c r="F131"/>
  <c r="E131"/>
  <c r="D131"/>
  <c r="T130"/>
  <c r="S130"/>
  <c r="R130"/>
  <c r="L130"/>
  <c r="K130"/>
  <c r="F130"/>
  <c r="E130"/>
  <c r="D130"/>
  <c r="T129"/>
  <c r="S129"/>
  <c r="R129"/>
  <c r="M129"/>
  <c r="L129"/>
  <c r="K129"/>
  <c r="F129"/>
  <c r="E129"/>
  <c r="D129"/>
  <c r="T128"/>
  <c r="S128"/>
  <c r="R128"/>
  <c r="M128"/>
  <c r="L128"/>
  <c r="K128"/>
  <c r="F128"/>
  <c r="E128"/>
  <c r="D128"/>
  <c r="T127"/>
  <c r="S127"/>
  <c r="R127"/>
  <c r="M127"/>
  <c r="L127"/>
  <c r="K127"/>
  <c r="F127"/>
  <c r="E127"/>
  <c r="D127"/>
  <c r="T126"/>
  <c r="S126"/>
  <c r="R126"/>
  <c r="M126"/>
  <c r="L126"/>
  <c r="K126"/>
  <c r="F126"/>
  <c r="E126"/>
  <c r="D126"/>
  <c r="T125"/>
  <c r="S125"/>
  <c r="R125"/>
  <c r="M125"/>
  <c r="L125"/>
  <c r="K125"/>
  <c r="F125"/>
  <c r="E125"/>
  <c r="D125"/>
  <c r="T124"/>
  <c r="S124"/>
  <c r="R124"/>
  <c r="M124"/>
  <c r="L124"/>
  <c r="K124"/>
  <c r="F124"/>
  <c r="E124"/>
  <c r="D124"/>
  <c r="T123"/>
  <c r="S123"/>
  <c r="R123"/>
  <c r="M123"/>
  <c r="L123"/>
  <c r="K123"/>
  <c r="F123"/>
  <c r="E123"/>
  <c r="D123"/>
  <c r="T122"/>
  <c r="S122"/>
  <c r="R122"/>
  <c r="M122"/>
  <c r="L122"/>
  <c r="K122"/>
  <c r="F122"/>
  <c r="E122"/>
  <c r="D122"/>
  <c r="T121"/>
  <c r="S121"/>
  <c r="R121"/>
  <c r="M121"/>
  <c r="L121"/>
  <c r="K121"/>
  <c r="F121"/>
  <c r="E121"/>
  <c r="D121"/>
  <c r="T120"/>
  <c r="S120"/>
  <c r="R120"/>
  <c r="M120"/>
  <c r="L120"/>
  <c r="K120"/>
  <c r="F120"/>
  <c r="E120"/>
  <c r="D120"/>
  <c r="T119"/>
  <c r="S119"/>
  <c r="R119"/>
  <c r="M119"/>
  <c r="L119"/>
  <c r="K119"/>
  <c r="F119"/>
  <c r="E119"/>
  <c r="D119"/>
  <c r="T118"/>
  <c r="S118"/>
  <c r="R118"/>
  <c r="M118"/>
  <c r="L118"/>
  <c r="K118"/>
  <c r="F118"/>
  <c r="E118"/>
  <c r="D118"/>
  <c r="T116"/>
  <c r="S116"/>
  <c r="R116"/>
  <c r="M116"/>
  <c r="L116"/>
  <c r="K116"/>
  <c r="F116"/>
  <c r="E116"/>
  <c r="D116"/>
  <c r="F74" i="5" l="1"/>
  <c r="F75" s="1"/>
  <c r="E56" i="1"/>
  <c r="E41"/>
  <c r="E20" l="1"/>
  <c r="D37" l="1"/>
  <c r="E80" i="5" l="1"/>
  <c r="E81" s="1"/>
  <c r="D12" i="10" s="1"/>
  <c r="E18" s="1"/>
  <c r="E58" i="1"/>
  <c r="E57"/>
  <c r="E55"/>
  <c r="E53"/>
  <c r="E19"/>
  <c r="E50"/>
  <c r="D41" i="10" l="1"/>
  <c r="E54" s="1"/>
  <c r="E23"/>
  <c r="D12" i="1"/>
  <c r="E18" s="1"/>
  <c r="E23" s="1"/>
  <c r="E82" i="5"/>
  <c r="D42" i="10" l="1"/>
  <c r="E56" s="1"/>
  <c r="D40"/>
  <c r="D39" i="1"/>
  <c r="D38"/>
  <c r="D40"/>
  <c r="E53" i="10" l="1"/>
  <c r="E38"/>
  <c r="D63" s="1"/>
  <c r="D64" s="1"/>
  <c r="E52" i="1"/>
  <c r="E51"/>
  <c r="E54"/>
  <c r="E36"/>
  <c r="D61" s="1"/>
  <c r="D62" s="1"/>
  <c r="E66" i="10" l="1"/>
  <c r="D76"/>
  <c r="D73" i="1"/>
  <c r="E64"/>
  <c r="D75" l="1"/>
  <c r="D76"/>
  <c r="D74"/>
  <c r="D77" i="10"/>
  <c r="D79"/>
  <c r="D78"/>
</calcChain>
</file>

<file path=xl/sharedStrings.xml><?xml version="1.0" encoding="utf-8"?>
<sst xmlns="http://schemas.openxmlformats.org/spreadsheetml/2006/main" count="29147" uniqueCount="10312">
  <si>
    <t>Mão de obra ordinária média no período do empreendimento</t>
  </si>
  <si>
    <t>Funcionário/mês</t>
  </si>
  <si>
    <t>Mão de obra parcela fixa da administração local</t>
  </si>
  <si>
    <t>Mão de obra parcela variável da administração local</t>
  </si>
  <si>
    <t>Distância entre o canteiro e a cidade mais próxima</t>
  </si>
  <si>
    <t xml:space="preserve">MÃO DE OBRA </t>
  </si>
  <si>
    <t>DISTÂNCIA</t>
  </si>
  <si>
    <t>KM</t>
  </si>
  <si>
    <t xml:space="preserve">CARACTERIZAÇÃO DA MÃO DE OBRA </t>
  </si>
  <si>
    <t>COEFICENTE</t>
  </si>
  <si>
    <t>Número de funcionários da mão de obra ordinária no mês de pico (NMO)</t>
  </si>
  <si>
    <t>Número de funcionários da parcela variável no mês de pico (NPV)</t>
  </si>
  <si>
    <t>Número de funcionários da parcela fixa da administração local (NPF)</t>
  </si>
  <si>
    <t>Número de funcionários das parcelas fixa e vinculada (NPF-V)</t>
  </si>
  <si>
    <t>Número de funcionários alojados no canteiro (NFA)</t>
  </si>
  <si>
    <t>Número máximo de funcionários (NMAX)</t>
  </si>
  <si>
    <t>-</t>
  </si>
  <si>
    <t>Padrão de construção provisório</t>
  </si>
  <si>
    <t>VALOR K1</t>
  </si>
  <si>
    <t>VALOR K2</t>
  </si>
  <si>
    <t xml:space="preserve">VALOR K3 </t>
  </si>
  <si>
    <t xml:space="preserve">Forma de Tributação : </t>
  </si>
  <si>
    <t xml:space="preserve">Mês-base: </t>
  </si>
  <si>
    <t xml:space="preserve">Escritório e seção técnica </t>
  </si>
  <si>
    <t>Refeitório e cozinha</t>
  </si>
  <si>
    <t>Banheiros e vestiário</t>
  </si>
  <si>
    <t>Ambulatório</t>
  </si>
  <si>
    <t xml:space="preserve">ÁREA ( M²) </t>
  </si>
  <si>
    <r>
      <t xml:space="preserve">DIMENSIONAMENTO DAS ÁREAS VARIÁVEIS </t>
    </r>
    <r>
      <rPr>
        <b/>
        <i/>
        <sz val="11"/>
        <color theme="1"/>
        <rFont val="Calibri"/>
        <family val="2"/>
        <scheme val="minor"/>
      </rPr>
      <t xml:space="preserve"> TABELA 40</t>
    </r>
  </si>
  <si>
    <t>Almoxarifado</t>
  </si>
  <si>
    <t>Depósito de cimento</t>
  </si>
  <si>
    <t>Oficina</t>
  </si>
  <si>
    <t>Topografia</t>
  </si>
  <si>
    <t>Guarita</t>
  </si>
  <si>
    <t>Fator de Equivalência de Áreas Cobertas</t>
  </si>
  <si>
    <t>FEAC</t>
  </si>
  <si>
    <t>Escritório e seção técnica</t>
  </si>
  <si>
    <t>Sala de topografia</t>
  </si>
  <si>
    <t>Laboratórios</t>
  </si>
  <si>
    <t xml:space="preserve">ÁREA EQUIVALENTE (M²)  </t>
  </si>
  <si>
    <t>FEAD</t>
  </si>
  <si>
    <r>
      <t xml:space="preserve">FATOR DE MOBILIÁRIO E APARELHAGEM  (K2) </t>
    </r>
    <r>
      <rPr>
        <b/>
        <i/>
        <sz val="11"/>
        <color theme="1"/>
        <rFont val="Calibri"/>
        <family val="2"/>
        <scheme val="minor"/>
      </rPr>
      <t>TABELA 58</t>
    </r>
  </si>
  <si>
    <r>
      <t xml:space="preserve">FATOR DE DISTÂNCIA DO CANTEIRO AOS CENTROS FORNECEDORES (K3) </t>
    </r>
    <r>
      <rPr>
        <b/>
        <i/>
        <sz val="11"/>
        <color theme="1"/>
        <rFont val="Calibri"/>
        <family val="2"/>
        <scheme val="minor"/>
      </rPr>
      <t>TABELA 59</t>
    </r>
  </si>
  <si>
    <t xml:space="preserve">CÁCULO DO CUSTO DE INSTALAÇÃO DOS CANTEIROS DE OBRAS </t>
  </si>
  <si>
    <t>1.0</t>
  </si>
  <si>
    <t>2.0</t>
  </si>
  <si>
    <t>3.0</t>
  </si>
  <si>
    <t>1.1</t>
  </si>
  <si>
    <t>1.2</t>
  </si>
  <si>
    <t>1.3</t>
  </si>
  <si>
    <t>1.4</t>
  </si>
  <si>
    <t>1.5</t>
  </si>
  <si>
    <t>1.6</t>
  </si>
  <si>
    <t>1.7</t>
  </si>
  <si>
    <t>CARACTERÍSTICAS DO EMPREENDIMENTO</t>
  </si>
  <si>
    <t>2.1</t>
  </si>
  <si>
    <t>2.2</t>
  </si>
  <si>
    <t>2.3</t>
  </si>
  <si>
    <t>2.4</t>
  </si>
  <si>
    <t>Metodologia SICRO 2017 - Volume 07 Canteiro de Obras</t>
  </si>
  <si>
    <t>SISTEMA NACIONAL DE PESQUISA DE CUSTOS E ÍNDICES DA CONSTRUÇÃO CIVIL - SINAPI</t>
  </si>
  <si>
    <t>REGIÃO CENTRO-OESTE</t>
  </si>
  <si>
    <t>Custo Médio em R$/m²</t>
  </si>
  <si>
    <t>VALORES A PARTIR DE MAIO/2013 CASO A DESONERAÇÃO DA FOLHA DE PAGAMENTO DOS SALÁRIOS NÃO TIVESSE OCORRIDO</t>
  </si>
  <si>
    <t>MATO GROSSO DO SUL</t>
  </si>
  <si>
    <t xml:space="preserve">MATO GROSSO </t>
  </si>
  <si>
    <t>GOIÁS</t>
  </si>
  <si>
    <t>ANO</t>
  </si>
  <si>
    <t>Valores em R$/m²</t>
  </si>
  <si>
    <t>Variações %</t>
  </si>
  <si>
    <t>/</t>
  </si>
  <si>
    <t>Mês</t>
  </si>
  <si>
    <t>Acumuladas</t>
  </si>
  <si>
    <t>MÊS</t>
  </si>
  <si>
    <t xml:space="preserve">Ano </t>
  </si>
  <si>
    <t>12 Meses</t>
  </si>
  <si>
    <t>JAN</t>
  </si>
  <si>
    <t>FEV</t>
  </si>
  <si>
    <t>MAR</t>
  </si>
  <si>
    <t>ABR</t>
  </si>
  <si>
    <t>MAI</t>
  </si>
  <si>
    <t>JUN</t>
  </si>
  <si>
    <t>JUL</t>
  </si>
  <si>
    <t>AGO</t>
  </si>
  <si>
    <t>SET</t>
  </si>
  <si>
    <t>OUT</t>
  </si>
  <si>
    <t>NOV</t>
  </si>
  <si>
    <t>DEZ</t>
  </si>
  <si>
    <r>
      <t>MAI</t>
    </r>
    <r>
      <rPr>
        <sz val="10"/>
        <rFont val="Arial"/>
        <family val="2"/>
      </rPr>
      <t>*</t>
    </r>
  </si>
  <si>
    <r>
      <t xml:space="preserve">5,74 </t>
    </r>
    <r>
      <rPr>
        <vertAlign val="superscript"/>
        <sz val="7"/>
        <rFont val="Arial"/>
        <family val="2"/>
      </rPr>
      <t>(1)</t>
    </r>
  </si>
  <si>
    <r>
      <t xml:space="preserve">5,79 </t>
    </r>
    <r>
      <rPr>
        <vertAlign val="superscript"/>
        <sz val="7"/>
        <rFont val="Arial"/>
        <family val="2"/>
      </rPr>
      <t>(1)</t>
    </r>
  </si>
  <si>
    <r>
      <t xml:space="preserve">7,30 </t>
    </r>
    <r>
      <rPr>
        <vertAlign val="superscript"/>
        <sz val="7"/>
        <rFont val="Arial"/>
        <family val="2"/>
      </rPr>
      <t>(1)</t>
    </r>
  </si>
  <si>
    <r>
      <t xml:space="preserve">6,04 </t>
    </r>
    <r>
      <rPr>
        <vertAlign val="superscript"/>
        <sz val="7"/>
        <rFont val="Arial"/>
        <family val="2"/>
      </rPr>
      <t>(1)</t>
    </r>
  </si>
  <si>
    <r>
      <t xml:space="preserve">6,29 </t>
    </r>
    <r>
      <rPr>
        <vertAlign val="superscript"/>
        <sz val="7"/>
        <rFont val="Arial"/>
        <family val="2"/>
      </rPr>
      <t>(1)</t>
    </r>
  </si>
  <si>
    <r>
      <t xml:space="preserve">6,27 </t>
    </r>
    <r>
      <rPr>
        <vertAlign val="superscript"/>
        <sz val="7"/>
        <rFont val="Arial"/>
        <family val="2"/>
      </rPr>
      <t>(1)</t>
    </r>
  </si>
  <si>
    <r>
      <t xml:space="preserve">6,05 </t>
    </r>
    <r>
      <rPr>
        <vertAlign val="superscript"/>
        <sz val="7"/>
        <rFont val="Arial"/>
        <family val="2"/>
      </rPr>
      <t>(1)</t>
    </r>
  </si>
  <si>
    <r>
      <t xml:space="preserve">6,68 </t>
    </r>
    <r>
      <rPr>
        <vertAlign val="superscript"/>
        <sz val="7"/>
        <rFont val="Arial"/>
        <family val="2"/>
      </rPr>
      <t>(1)</t>
    </r>
  </si>
  <si>
    <r>
      <t>5,92</t>
    </r>
    <r>
      <rPr>
        <vertAlign val="superscript"/>
        <sz val="7"/>
        <rFont val="Arial"/>
        <family val="2"/>
      </rPr>
      <t xml:space="preserve"> (1)</t>
    </r>
  </si>
  <si>
    <r>
      <t xml:space="preserve">5,69 </t>
    </r>
    <r>
      <rPr>
        <vertAlign val="superscript"/>
        <sz val="7"/>
        <rFont val="Arial"/>
        <family val="2"/>
      </rPr>
      <t>(1)</t>
    </r>
  </si>
  <si>
    <r>
      <t xml:space="preserve">5,62 </t>
    </r>
    <r>
      <rPr>
        <vertAlign val="superscript"/>
        <sz val="7"/>
        <rFont val="Arial"/>
        <family val="2"/>
      </rPr>
      <t>(1)</t>
    </r>
  </si>
  <si>
    <r>
      <t>5,71</t>
    </r>
    <r>
      <rPr>
        <vertAlign val="superscript"/>
        <sz val="7"/>
        <rFont val="Arial"/>
        <family val="2"/>
      </rPr>
      <t xml:space="preserve"> (1)</t>
    </r>
  </si>
  <si>
    <r>
      <t>0,31</t>
    </r>
    <r>
      <rPr>
        <vertAlign val="superscript"/>
        <sz val="7"/>
        <rFont val="Arial"/>
        <family val="2"/>
      </rPr>
      <t xml:space="preserve"> (1)</t>
    </r>
  </si>
  <si>
    <r>
      <t xml:space="preserve">5,40 </t>
    </r>
    <r>
      <rPr>
        <vertAlign val="superscript"/>
        <sz val="7"/>
        <rFont val="Arial"/>
        <family val="2"/>
      </rPr>
      <t>(1)</t>
    </r>
  </si>
  <si>
    <r>
      <t>6,06</t>
    </r>
    <r>
      <rPr>
        <vertAlign val="superscript"/>
        <sz val="7"/>
        <rFont val="Arial"/>
        <family val="2"/>
      </rPr>
      <t xml:space="preserve"> (1)</t>
    </r>
  </si>
  <si>
    <r>
      <t xml:space="preserve">5,24 </t>
    </r>
    <r>
      <rPr>
        <vertAlign val="superscript"/>
        <sz val="7"/>
        <rFont val="Arial"/>
        <family val="2"/>
      </rPr>
      <t>(1)</t>
    </r>
  </si>
  <si>
    <r>
      <t xml:space="preserve">,39 </t>
    </r>
    <r>
      <rPr>
        <vertAlign val="superscript"/>
        <sz val="7"/>
        <rFont val="Arial"/>
        <family val="2"/>
      </rPr>
      <t>(1)</t>
    </r>
  </si>
  <si>
    <r>
      <t xml:space="preserve">5,36 </t>
    </r>
    <r>
      <rPr>
        <vertAlign val="superscript"/>
        <sz val="7"/>
        <rFont val="Arial"/>
        <family val="2"/>
      </rPr>
      <t>(1)</t>
    </r>
  </si>
  <si>
    <r>
      <t xml:space="preserve">1,45 </t>
    </r>
    <r>
      <rPr>
        <vertAlign val="superscript"/>
        <sz val="7"/>
        <rFont val="Arial"/>
        <family val="2"/>
      </rPr>
      <t>(1)</t>
    </r>
  </si>
  <si>
    <r>
      <t xml:space="preserve">5,86 </t>
    </r>
    <r>
      <rPr>
        <vertAlign val="superscript"/>
        <sz val="7"/>
        <rFont val="Arial"/>
        <family val="2"/>
      </rPr>
      <t>(1)</t>
    </r>
  </si>
  <si>
    <r>
      <t xml:space="preserve">5,39 </t>
    </r>
    <r>
      <rPr>
        <vertAlign val="superscript"/>
        <sz val="7"/>
        <rFont val="Arial"/>
        <family val="2"/>
      </rPr>
      <t>(1)</t>
    </r>
  </si>
  <si>
    <r>
      <t>5,77</t>
    </r>
    <r>
      <rPr>
        <vertAlign val="superscript"/>
        <sz val="7"/>
        <rFont val="Arial"/>
        <family val="2"/>
      </rPr>
      <t xml:space="preserve"> (1)</t>
    </r>
  </si>
  <si>
    <r>
      <t xml:space="preserve">5,55 </t>
    </r>
    <r>
      <rPr>
        <vertAlign val="superscript"/>
        <sz val="7"/>
        <rFont val="Arial"/>
        <family val="2"/>
      </rPr>
      <t>(1)</t>
    </r>
  </si>
  <si>
    <r>
      <t xml:space="preserve">4,33 </t>
    </r>
    <r>
      <rPr>
        <vertAlign val="superscript"/>
        <sz val="7"/>
        <rFont val="Arial"/>
        <family val="2"/>
      </rPr>
      <t>(1)</t>
    </r>
  </si>
  <si>
    <r>
      <t xml:space="preserve">4,30 </t>
    </r>
    <r>
      <rPr>
        <vertAlign val="superscript"/>
        <sz val="7"/>
        <rFont val="Arial"/>
        <family val="2"/>
      </rPr>
      <t>(1)</t>
    </r>
  </si>
  <si>
    <r>
      <t xml:space="preserve">5,34 </t>
    </r>
    <r>
      <rPr>
        <vertAlign val="superscript"/>
        <sz val="7"/>
        <rFont val="Arial"/>
        <family val="2"/>
      </rPr>
      <t>(1)</t>
    </r>
  </si>
  <si>
    <r>
      <t xml:space="preserve">4,72 </t>
    </r>
    <r>
      <rPr>
        <vertAlign val="superscript"/>
        <sz val="7"/>
        <rFont val="Arial"/>
        <family val="2"/>
      </rPr>
      <t>(1)</t>
    </r>
  </si>
  <si>
    <r>
      <t xml:space="preserve">6,24 </t>
    </r>
    <r>
      <rPr>
        <vertAlign val="superscript"/>
        <sz val="7"/>
        <rFont val="Arial"/>
        <family val="2"/>
      </rPr>
      <t>(1)</t>
    </r>
  </si>
  <si>
    <r>
      <t xml:space="preserve">6,98 </t>
    </r>
    <r>
      <rPr>
        <vertAlign val="superscript"/>
        <sz val="7"/>
        <rFont val="Arial"/>
        <family val="2"/>
      </rPr>
      <t>(1)</t>
    </r>
  </si>
  <si>
    <r>
      <t xml:space="preserve">5,25 </t>
    </r>
    <r>
      <rPr>
        <vertAlign val="superscript"/>
        <sz val="7"/>
        <rFont val="Arial"/>
        <family val="2"/>
      </rPr>
      <t>(1)</t>
    </r>
  </si>
  <si>
    <r>
      <t xml:space="preserve">4,96 </t>
    </r>
    <r>
      <rPr>
        <vertAlign val="superscript"/>
        <sz val="7"/>
        <rFont val="Arial"/>
        <family val="2"/>
      </rPr>
      <t>(1)</t>
    </r>
  </si>
  <si>
    <r>
      <t xml:space="preserve">4,75 </t>
    </r>
    <r>
      <rPr>
        <vertAlign val="superscript"/>
        <sz val="7"/>
        <rFont val="Arial"/>
        <family val="2"/>
      </rPr>
      <t>(1)</t>
    </r>
  </si>
  <si>
    <r>
      <t xml:space="preserve">5,72 </t>
    </r>
    <r>
      <rPr>
        <vertAlign val="superscript"/>
        <sz val="7"/>
        <rFont val="Arial"/>
        <family val="2"/>
      </rPr>
      <t>(1)</t>
    </r>
  </si>
  <si>
    <r>
      <t xml:space="preserve">6,72 </t>
    </r>
    <r>
      <rPr>
        <vertAlign val="superscript"/>
        <sz val="7"/>
        <rFont val="Arial"/>
        <family val="2"/>
      </rPr>
      <t>(1)</t>
    </r>
  </si>
  <si>
    <r>
      <t xml:space="preserve">7,63 </t>
    </r>
    <r>
      <rPr>
        <vertAlign val="superscript"/>
        <sz val="7"/>
        <rFont val="Arial"/>
        <family val="2"/>
      </rPr>
      <t>(1)</t>
    </r>
  </si>
  <si>
    <r>
      <t xml:space="preserve">6,18 </t>
    </r>
    <r>
      <rPr>
        <vertAlign val="superscript"/>
        <sz val="7"/>
        <rFont val="Arial"/>
        <family val="2"/>
      </rPr>
      <t>(1)</t>
    </r>
  </si>
  <si>
    <r>
      <t xml:space="preserve">6,31 </t>
    </r>
    <r>
      <rPr>
        <vertAlign val="superscript"/>
        <sz val="7"/>
        <rFont val="Arial"/>
        <family val="2"/>
      </rPr>
      <t>(1)</t>
    </r>
  </si>
  <si>
    <r>
      <t xml:space="preserve">5,83 </t>
    </r>
    <r>
      <rPr>
        <vertAlign val="superscript"/>
        <sz val="7"/>
        <rFont val="Arial"/>
        <family val="2"/>
      </rPr>
      <t>(1)</t>
    </r>
  </si>
  <si>
    <r>
      <t xml:space="preserve">6,57 </t>
    </r>
    <r>
      <rPr>
        <vertAlign val="superscript"/>
        <sz val="7"/>
        <rFont val="Arial"/>
        <family val="2"/>
      </rPr>
      <t>(1)</t>
    </r>
  </si>
  <si>
    <r>
      <t xml:space="preserve">6,14 </t>
    </r>
    <r>
      <rPr>
        <vertAlign val="superscript"/>
        <sz val="7"/>
        <rFont val="Arial"/>
        <family val="2"/>
      </rPr>
      <t>(1)</t>
    </r>
  </si>
  <si>
    <r>
      <t xml:space="preserve">6,42 </t>
    </r>
    <r>
      <rPr>
        <vertAlign val="superscript"/>
        <sz val="7"/>
        <rFont val="Arial"/>
        <family val="2"/>
      </rPr>
      <t>(1)</t>
    </r>
  </si>
  <si>
    <r>
      <t xml:space="preserve">6,67 </t>
    </r>
    <r>
      <rPr>
        <vertAlign val="superscript"/>
        <sz val="7"/>
        <rFont val="Arial"/>
        <family val="2"/>
      </rPr>
      <t>(1)</t>
    </r>
  </si>
  <si>
    <r>
      <t>0,70</t>
    </r>
    <r>
      <rPr>
        <vertAlign val="superscript"/>
        <sz val="7"/>
        <rFont val="Arial"/>
        <family val="2"/>
      </rPr>
      <t xml:space="preserve"> (1)</t>
    </r>
  </si>
  <si>
    <r>
      <t xml:space="preserve">1,24 </t>
    </r>
    <r>
      <rPr>
        <vertAlign val="superscript"/>
        <sz val="7"/>
        <rFont val="Arial"/>
        <family val="2"/>
      </rPr>
      <t>(1)</t>
    </r>
  </si>
  <si>
    <r>
      <t xml:space="preserve">6,40 </t>
    </r>
    <r>
      <rPr>
        <vertAlign val="superscript"/>
        <sz val="7"/>
        <rFont val="Arial"/>
        <family val="2"/>
      </rPr>
      <t>(1)</t>
    </r>
  </si>
  <si>
    <r>
      <t xml:space="preserve">7,46 </t>
    </r>
    <r>
      <rPr>
        <vertAlign val="superscript"/>
        <sz val="7"/>
        <rFont val="Arial"/>
        <family val="2"/>
      </rPr>
      <t>(1)</t>
    </r>
  </si>
  <si>
    <r>
      <t xml:space="preserve">1,04 </t>
    </r>
    <r>
      <rPr>
        <vertAlign val="superscript"/>
        <sz val="7"/>
        <rFont val="Arial"/>
        <family val="2"/>
      </rPr>
      <t>(1)</t>
    </r>
  </si>
  <si>
    <r>
      <t xml:space="preserve">1,75 </t>
    </r>
    <r>
      <rPr>
        <vertAlign val="superscript"/>
        <sz val="7"/>
        <rFont val="Arial"/>
        <family val="2"/>
      </rPr>
      <t>(1)</t>
    </r>
  </si>
  <si>
    <r>
      <t xml:space="preserve">6,90 </t>
    </r>
    <r>
      <rPr>
        <vertAlign val="superscript"/>
        <sz val="7"/>
        <rFont val="Arial"/>
        <family val="2"/>
      </rPr>
      <t>(1)</t>
    </r>
  </si>
  <si>
    <r>
      <t xml:space="preserve">11,27 </t>
    </r>
    <r>
      <rPr>
        <vertAlign val="superscript"/>
        <sz val="7"/>
        <rFont val="Arial"/>
        <family val="2"/>
      </rPr>
      <t>(1)</t>
    </r>
  </si>
  <si>
    <r>
      <t xml:space="preserve">0,65 </t>
    </r>
    <r>
      <rPr>
        <vertAlign val="superscript"/>
        <sz val="7"/>
        <rFont val="Arial"/>
        <family val="2"/>
      </rPr>
      <t>(1)</t>
    </r>
  </si>
  <si>
    <r>
      <t xml:space="preserve">5,59 </t>
    </r>
    <r>
      <rPr>
        <vertAlign val="superscript"/>
        <sz val="7"/>
        <rFont val="Arial"/>
        <family val="2"/>
      </rPr>
      <t>(1)</t>
    </r>
  </si>
  <si>
    <r>
      <t>7,10</t>
    </r>
    <r>
      <rPr>
        <vertAlign val="superscript"/>
        <sz val="7"/>
        <rFont val="Arial"/>
        <family val="2"/>
      </rPr>
      <t xml:space="preserve"> (1)</t>
    </r>
  </si>
  <si>
    <r>
      <t xml:space="preserve">7,60 </t>
    </r>
    <r>
      <rPr>
        <vertAlign val="superscript"/>
        <sz val="7"/>
        <rFont val="Arial"/>
        <family val="2"/>
      </rPr>
      <t>(1)</t>
    </r>
  </si>
  <si>
    <r>
      <t xml:space="preserve">0,53 </t>
    </r>
    <r>
      <rPr>
        <vertAlign val="superscript"/>
        <sz val="7"/>
        <rFont val="Arial"/>
        <family val="2"/>
      </rPr>
      <t>(1)</t>
    </r>
  </si>
  <si>
    <r>
      <t xml:space="preserve">5,38 </t>
    </r>
    <r>
      <rPr>
        <vertAlign val="superscript"/>
        <sz val="7"/>
        <rFont val="Arial"/>
        <family val="2"/>
      </rPr>
      <t>(1)</t>
    </r>
  </si>
  <si>
    <r>
      <t>2,43</t>
    </r>
    <r>
      <rPr>
        <vertAlign val="superscript"/>
        <sz val="7"/>
        <rFont val="Arial"/>
        <family val="2"/>
      </rPr>
      <t xml:space="preserve"> (1)</t>
    </r>
  </si>
  <si>
    <r>
      <t xml:space="preserve">7,21 </t>
    </r>
    <r>
      <rPr>
        <vertAlign val="superscript"/>
        <sz val="7"/>
        <rFont val="Arial"/>
        <family val="2"/>
      </rPr>
      <t>(1)</t>
    </r>
  </si>
  <si>
    <r>
      <t xml:space="preserve">6,62 </t>
    </r>
    <r>
      <rPr>
        <vertAlign val="superscript"/>
        <sz val="7"/>
        <rFont val="Arial"/>
        <family val="2"/>
      </rPr>
      <t>(1)</t>
    </r>
  </si>
  <si>
    <r>
      <t>0,63</t>
    </r>
    <r>
      <rPr>
        <vertAlign val="superscript"/>
        <sz val="7"/>
        <rFont val="Arial"/>
        <family val="2"/>
      </rPr>
      <t xml:space="preserve"> (1)</t>
    </r>
  </si>
  <si>
    <r>
      <t>5,09</t>
    </r>
    <r>
      <rPr>
        <vertAlign val="superscript"/>
        <sz val="7"/>
        <rFont val="Arial"/>
        <family val="2"/>
      </rPr>
      <t xml:space="preserve"> (1)</t>
    </r>
  </si>
  <si>
    <r>
      <t xml:space="preserve">0,00 </t>
    </r>
    <r>
      <rPr>
        <vertAlign val="superscript"/>
        <sz val="7"/>
        <rFont val="Arial"/>
        <family val="2"/>
      </rPr>
      <t>(1)</t>
    </r>
  </si>
  <si>
    <r>
      <t>6,72</t>
    </r>
    <r>
      <rPr>
        <vertAlign val="superscript"/>
        <sz val="7"/>
        <rFont val="Arial"/>
        <family val="2"/>
      </rPr>
      <t xml:space="preserve"> (1)</t>
    </r>
  </si>
  <si>
    <r>
      <t xml:space="preserve">6,02 </t>
    </r>
    <r>
      <rPr>
        <vertAlign val="superscript"/>
        <sz val="7"/>
        <rFont val="Arial"/>
        <family val="2"/>
      </rPr>
      <t>(1)</t>
    </r>
  </si>
  <si>
    <r>
      <t xml:space="preserve">6,95 </t>
    </r>
    <r>
      <rPr>
        <vertAlign val="superscript"/>
        <sz val="7"/>
        <rFont val="Arial"/>
        <family val="2"/>
      </rPr>
      <t>(1)</t>
    </r>
  </si>
  <si>
    <r>
      <t>5,81</t>
    </r>
    <r>
      <rPr>
        <vertAlign val="superscript"/>
        <sz val="7"/>
        <rFont val="Arial"/>
        <family val="2"/>
      </rPr>
      <t xml:space="preserve"> (1)</t>
    </r>
  </si>
  <si>
    <r>
      <t xml:space="preserve">6,56 </t>
    </r>
    <r>
      <rPr>
        <vertAlign val="superscript"/>
        <sz val="7"/>
        <rFont val="Arial"/>
        <family val="2"/>
      </rPr>
      <t>(1)</t>
    </r>
  </si>
  <si>
    <r>
      <t xml:space="preserve">7,10 </t>
    </r>
    <r>
      <rPr>
        <vertAlign val="superscript"/>
        <sz val="7"/>
        <rFont val="Arial"/>
        <family val="2"/>
      </rPr>
      <t>(1)</t>
    </r>
  </si>
  <si>
    <r>
      <t xml:space="preserve">5,93 </t>
    </r>
    <r>
      <rPr>
        <vertAlign val="superscript"/>
        <sz val="7"/>
        <rFont val="Arial"/>
        <family val="2"/>
      </rPr>
      <t>(1)</t>
    </r>
  </si>
  <si>
    <r>
      <t xml:space="preserve">6,80 </t>
    </r>
    <r>
      <rPr>
        <vertAlign val="superscript"/>
        <sz val="7"/>
        <rFont val="Arial"/>
        <family val="2"/>
      </rPr>
      <t>(1)</t>
    </r>
  </si>
  <si>
    <r>
      <t xml:space="preserve">6,74 </t>
    </r>
    <r>
      <rPr>
        <vertAlign val="superscript"/>
        <sz val="7"/>
        <rFont val="Arial"/>
        <family val="2"/>
      </rPr>
      <t>(1)</t>
    </r>
  </si>
  <si>
    <r>
      <t xml:space="preserve">7,25 </t>
    </r>
    <r>
      <rPr>
        <vertAlign val="superscript"/>
        <sz val="7"/>
        <rFont val="Arial"/>
        <family val="2"/>
      </rPr>
      <t>(1)</t>
    </r>
  </si>
  <si>
    <r>
      <t xml:space="preserve">6,06 </t>
    </r>
    <r>
      <rPr>
        <vertAlign val="superscript"/>
        <sz val="7"/>
        <rFont val="Arial"/>
        <family val="2"/>
      </rPr>
      <t>(1)</t>
    </r>
  </si>
  <si>
    <r>
      <t xml:space="preserve">7,26 </t>
    </r>
    <r>
      <rPr>
        <vertAlign val="superscript"/>
        <sz val="7"/>
        <rFont val="Arial"/>
        <family val="2"/>
      </rPr>
      <t>(1)</t>
    </r>
  </si>
  <si>
    <r>
      <t xml:space="preserve">7,66 </t>
    </r>
    <r>
      <rPr>
        <vertAlign val="superscript"/>
        <sz val="7"/>
        <rFont val="Arial"/>
        <family val="2"/>
      </rPr>
      <t>(1)</t>
    </r>
  </si>
  <si>
    <r>
      <t xml:space="preserve">6,46 </t>
    </r>
    <r>
      <rPr>
        <vertAlign val="superscript"/>
        <sz val="7"/>
        <rFont val="Arial"/>
        <family val="2"/>
      </rPr>
      <t>(1)</t>
    </r>
  </si>
  <si>
    <r>
      <t xml:space="preserve">6,83 </t>
    </r>
    <r>
      <rPr>
        <vertAlign val="superscript"/>
        <sz val="7"/>
        <rFont val="Arial"/>
        <family val="2"/>
      </rPr>
      <t>(1)</t>
    </r>
  </si>
  <si>
    <r>
      <t xml:space="preserve">5,88 </t>
    </r>
    <r>
      <rPr>
        <vertAlign val="superscript"/>
        <sz val="7"/>
        <rFont val="Arial"/>
        <family val="2"/>
      </rPr>
      <t>(1)</t>
    </r>
  </si>
  <si>
    <r>
      <t xml:space="preserve">6,23 </t>
    </r>
    <r>
      <rPr>
        <vertAlign val="superscript"/>
        <sz val="7"/>
        <rFont val="Arial"/>
        <family val="2"/>
      </rPr>
      <t>(1)</t>
    </r>
  </si>
  <si>
    <r>
      <t xml:space="preserve">5,57 </t>
    </r>
    <r>
      <rPr>
        <vertAlign val="superscript"/>
        <sz val="7"/>
        <rFont val="Arial"/>
        <family val="2"/>
      </rPr>
      <t>(1)</t>
    </r>
  </si>
  <si>
    <r>
      <t xml:space="preserve">0,02 </t>
    </r>
    <r>
      <rPr>
        <vertAlign val="superscript"/>
        <sz val="7"/>
        <rFont val="Arial"/>
        <family val="2"/>
      </rPr>
      <t>(1)</t>
    </r>
  </si>
  <si>
    <r>
      <t>5,12</t>
    </r>
    <r>
      <rPr>
        <vertAlign val="superscript"/>
        <sz val="7"/>
        <rFont val="Arial"/>
        <family val="2"/>
      </rPr>
      <t xml:space="preserve"> (1)</t>
    </r>
  </si>
  <si>
    <r>
      <t>0,48</t>
    </r>
    <r>
      <rPr>
        <vertAlign val="superscript"/>
        <sz val="7"/>
        <rFont val="Arial"/>
        <family val="2"/>
      </rPr>
      <t xml:space="preserve"> (1)</t>
    </r>
  </si>
  <si>
    <r>
      <t xml:space="preserve">6,59 </t>
    </r>
    <r>
      <rPr>
        <vertAlign val="superscript"/>
        <sz val="7"/>
        <rFont val="Arial"/>
        <family val="2"/>
      </rPr>
      <t>(1)</t>
    </r>
  </si>
  <si>
    <r>
      <t>0,38</t>
    </r>
    <r>
      <rPr>
        <vertAlign val="superscript"/>
        <sz val="7"/>
        <rFont val="Arial"/>
        <family val="2"/>
      </rPr>
      <t xml:space="preserve"> (1)</t>
    </r>
  </si>
  <si>
    <r>
      <t>4,41</t>
    </r>
    <r>
      <rPr>
        <vertAlign val="superscript"/>
        <sz val="7"/>
        <rFont val="Arial"/>
        <family val="2"/>
      </rPr>
      <t xml:space="preserve"> (1)</t>
    </r>
  </si>
  <si>
    <r>
      <t>0,37</t>
    </r>
    <r>
      <rPr>
        <vertAlign val="superscript"/>
        <sz val="7"/>
        <rFont val="Arial"/>
        <family val="2"/>
      </rPr>
      <t xml:space="preserve"> (1)</t>
    </r>
  </si>
  <si>
    <r>
      <t xml:space="preserve">6,12 </t>
    </r>
    <r>
      <rPr>
        <vertAlign val="superscript"/>
        <sz val="7"/>
        <rFont val="Arial"/>
        <family val="2"/>
      </rPr>
      <t>(1)</t>
    </r>
  </si>
  <si>
    <r>
      <t xml:space="preserve">0,61 </t>
    </r>
    <r>
      <rPr>
        <vertAlign val="superscript"/>
        <sz val="7"/>
        <rFont val="Arial"/>
        <family val="2"/>
      </rPr>
      <t>(1)</t>
    </r>
  </si>
  <si>
    <r>
      <t xml:space="preserve">0,66 </t>
    </r>
    <r>
      <rPr>
        <vertAlign val="superscript"/>
        <sz val="7"/>
        <rFont val="Arial"/>
        <family val="2"/>
      </rPr>
      <t>(1)</t>
    </r>
  </si>
  <si>
    <r>
      <t>0,15</t>
    </r>
    <r>
      <rPr>
        <vertAlign val="superscript"/>
        <sz val="7"/>
        <rFont val="Arial"/>
        <family val="2"/>
      </rPr>
      <t xml:space="preserve"> (1)</t>
    </r>
  </si>
  <si>
    <r>
      <t xml:space="preserve">6,30 </t>
    </r>
    <r>
      <rPr>
        <vertAlign val="superscript"/>
        <sz val="7"/>
        <rFont val="Arial"/>
        <family val="2"/>
      </rPr>
      <t>(1)</t>
    </r>
  </si>
  <si>
    <r>
      <t>0,83</t>
    </r>
    <r>
      <rPr>
        <vertAlign val="superscript"/>
        <sz val="7"/>
        <rFont val="Arial"/>
        <family val="2"/>
      </rPr>
      <t xml:space="preserve"> (1)</t>
    </r>
  </si>
  <si>
    <r>
      <t xml:space="preserve">5,05 </t>
    </r>
    <r>
      <rPr>
        <vertAlign val="superscript"/>
        <sz val="7"/>
        <rFont val="Arial"/>
        <family val="2"/>
      </rPr>
      <t>(1)</t>
    </r>
  </si>
  <si>
    <r>
      <t xml:space="preserve">0,89 </t>
    </r>
    <r>
      <rPr>
        <vertAlign val="superscript"/>
        <sz val="7"/>
        <rFont val="Arial"/>
        <family val="2"/>
      </rPr>
      <t>(1)</t>
    </r>
  </si>
  <si>
    <r>
      <t xml:space="preserve">0,74 </t>
    </r>
    <r>
      <rPr>
        <vertAlign val="superscript"/>
        <sz val="7"/>
        <rFont val="Arial"/>
        <family val="2"/>
      </rPr>
      <t>(1)</t>
    </r>
  </si>
  <si>
    <r>
      <t xml:space="preserve">0,58 </t>
    </r>
    <r>
      <rPr>
        <vertAlign val="superscript"/>
        <sz val="7"/>
        <rFont val="Arial"/>
        <family val="2"/>
      </rPr>
      <t>(1)</t>
    </r>
  </si>
  <si>
    <r>
      <t>6,88</t>
    </r>
    <r>
      <rPr>
        <vertAlign val="superscript"/>
        <sz val="7"/>
        <rFont val="Arial"/>
        <family val="2"/>
      </rPr>
      <t xml:space="preserve"> (1)</t>
    </r>
  </si>
  <si>
    <r>
      <t xml:space="preserve">3,25 </t>
    </r>
    <r>
      <rPr>
        <vertAlign val="superscript"/>
        <sz val="7"/>
        <rFont val="Arial"/>
        <family val="2"/>
      </rPr>
      <t>(1)</t>
    </r>
  </si>
  <si>
    <r>
      <t xml:space="preserve">3,11 </t>
    </r>
    <r>
      <rPr>
        <vertAlign val="superscript"/>
        <sz val="7"/>
        <rFont val="Arial"/>
        <family val="2"/>
      </rPr>
      <t>(1)</t>
    </r>
  </si>
  <si>
    <r>
      <t xml:space="preserve">0,60 </t>
    </r>
    <r>
      <rPr>
        <vertAlign val="superscript"/>
        <sz val="7"/>
        <rFont val="Arial"/>
        <family val="2"/>
      </rPr>
      <t>(1)</t>
    </r>
  </si>
  <si>
    <r>
      <t>6,80</t>
    </r>
    <r>
      <rPr>
        <vertAlign val="superscript"/>
        <sz val="7"/>
        <rFont val="Arial"/>
        <family val="2"/>
      </rPr>
      <t xml:space="preserve"> (1)</t>
    </r>
  </si>
  <si>
    <r>
      <t>0,85</t>
    </r>
    <r>
      <rPr>
        <vertAlign val="superscript"/>
        <sz val="7"/>
        <rFont val="Arial"/>
        <family val="2"/>
      </rPr>
      <t xml:space="preserve"> (1)</t>
    </r>
  </si>
  <si>
    <r>
      <t xml:space="preserve">4,74 </t>
    </r>
    <r>
      <rPr>
        <vertAlign val="superscript"/>
        <sz val="7"/>
        <rFont val="Arial"/>
        <family val="2"/>
      </rPr>
      <t>(1)</t>
    </r>
  </si>
  <si>
    <r>
      <t xml:space="preserve">3,43 </t>
    </r>
    <r>
      <rPr>
        <vertAlign val="superscript"/>
        <sz val="7"/>
        <rFont val="Arial"/>
        <family val="2"/>
      </rPr>
      <t>(1)</t>
    </r>
  </si>
  <si>
    <r>
      <t xml:space="preserve">3,08 </t>
    </r>
    <r>
      <rPr>
        <vertAlign val="superscript"/>
        <sz val="7"/>
        <rFont val="Arial"/>
        <family val="2"/>
      </rPr>
      <t>(1)</t>
    </r>
  </si>
  <si>
    <r>
      <t xml:space="preserve">0,76 </t>
    </r>
    <r>
      <rPr>
        <vertAlign val="superscript"/>
        <sz val="7"/>
        <rFont val="Arial"/>
        <family val="2"/>
      </rPr>
      <t>(1)</t>
    </r>
  </si>
  <si>
    <r>
      <t>1,53</t>
    </r>
    <r>
      <rPr>
        <vertAlign val="superscript"/>
        <sz val="7"/>
        <rFont val="Arial"/>
        <family val="2"/>
      </rPr>
      <t xml:space="preserve"> (1)</t>
    </r>
  </si>
  <si>
    <r>
      <t xml:space="preserve">2,00 </t>
    </r>
    <r>
      <rPr>
        <vertAlign val="superscript"/>
        <sz val="7"/>
        <rFont val="Arial"/>
        <family val="2"/>
      </rPr>
      <t>(1)</t>
    </r>
  </si>
  <si>
    <r>
      <t xml:space="preserve">3,86 </t>
    </r>
    <r>
      <rPr>
        <vertAlign val="superscript"/>
        <sz val="7"/>
        <rFont val="Arial"/>
        <family val="2"/>
      </rPr>
      <t>(1)</t>
    </r>
  </si>
  <si>
    <r>
      <t xml:space="preserve">3,92 </t>
    </r>
    <r>
      <rPr>
        <vertAlign val="superscript"/>
        <sz val="7"/>
        <rFont val="Arial"/>
        <family val="2"/>
      </rPr>
      <t>(1)</t>
    </r>
  </si>
  <si>
    <r>
      <t xml:space="preserve">0,81 </t>
    </r>
    <r>
      <rPr>
        <vertAlign val="superscript"/>
        <sz val="7"/>
        <rFont val="Arial"/>
        <family val="2"/>
      </rPr>
      <t>(1)</t>
    </r>
  </si>
  <si>
    <r>
      <t>1,06</t>
    </r>
    <r>
      <rPr>
        <vertAlign val="superscript"/>
        <sz val="7"/>
        <rFont val="Arial"/>
        <family val="2"/>
      </rPr>
      <t xml:space="preserve"> (1)</t>
    </r>
  </si>
  <si>
    <r>
      <t xml:space="preserve">1,99 </t>
    </r>
    <r>
      <rPr>
        <vertAlign val="superscript"/>
        <sz val="7"/>
        <rFont val="Arial"/>
        <family val="2"/>
      </rPr>
      <t>(1)</t>
    </r>
  </si>
  <si>
    <r>
      <t xml:space="preserve">3,97 </t>
    </r>
    <r>
      <rPr>
        <vertAlign val="superscript"/>
        <sz val="7"/>
        <rFont val="Arial"/>
        <family val="2"/>
      </rPr>
      <t>(1)</t>
    </r>
  </si>
  <si>
    <r>
      <t xml:space="preserve">4,25 </t>
    </r>
    <r>
      <rPr>
        <vertAlign val="superscript"/>
        <sz val="7"/>
        <rFont val="Arial"/>
        <family val="2"/>
      </rPr>
      <t>(1)</t>
    </r>
  </si>
  <si>
    <r>
      <t xml:space="preserve">1,39 </t>
    </r>
    <r>
      <rPr>
        <vertAlign val="superscript"/>
        <sz val="7"/>
        <rFont val="Arial"/>
        <family val="2"/>
      </rPr>
      <t>(1)</t>
    </r>
  </si>
  <si>
    <r>
      <t>1,46</t>
    </r>
    <r>
      <rPr>
        <vertAlign val="superscript"/>
        <sz val="7"/>
        <rFont val="Arial"/>
        <family val="2"/>
      </rPr>
      <t xml:space="preserve"> (1)</t>
    </r>
  </si>
  <si>
    <r>
      <t>4,60</t>
    </r>
    <r>
      <rPr>
        <vertAlign val="superscript"/>
        <sz val="7"/>
        <rFont val="Arial"/>
        <family val="2"/>
      </rPr>
      <t xml:space="preserve"> (1)</t>
    </r>
  </si>
  <si>
    <r>
      <t xml:space="preserve">4,68 </t>
    </r>
    <r>
      <rPr>
        <vertAlign val="superscript"/>
        <sz val="7"/>
        <rFont val="Arial"/>
        <family val="2"/>
      </rPr>
      <t>(1)</t>
    </r>
  </si>
  <si>
    <r>
      <t xml:space="preserve">4,61 </t>
    </r>
    <r>
      <rPr>
        <vertAlign val="superscript"/>
        <sz val="7"/>
        <rFont val="Arial"/>
        <family val="2"/>
      </rPr>
      <t>(1)</t>
    </r>
  </si>
  <si>
    <r>
      <t xml:space="preserve">5,01 </t>
    </r>
    <r>
      <rPr>
        <vertAlign val="superscript"/>
        <sz val="7"/>
        <rFont val="Arial"/>
        <family val="2"/>
      </rPr>
      <t>(1)</t>
    </r>
  </si>
  <si>
    <r>
      <t xml:space="preserve">3,27 </t>
    </r>
    <r>
      <rPr>
        <vertAlign val="superscript"/>
        <sz val="7"/>
        <rFont val="Arial"/>
        <family val="2"/>
      </rPr>
      <t>(1)</t>
    </r>
  </si>
  <si>
    <r>
      <t>2,86</t>
    </r>
    <r>
      <rPr>
        <vertAlign val="superscript"/>
        <sz val="7"/>
        <rFont val="Arial"/>
        <family val="2"/>
      </rPr>
      <t xml:space="preserve"> (1)</t>
    </r>
  </si>
  <si>
    <r>
      <t>5,06</t>
    </r>
    <r>
      <rPr>
        <vertAlign val="superscript"/>
        <sz val="7"/>
        <rFont val="Arial"/>
        <family val="2"/>
      </rPr>
      <t xml:space="preserve">  (1)</t>
    </r>
  </si>
  <si>
    <r>
      <t xml:space="preserve">4,32 </t>
    </r>
    <r>
      <rPr>
        <vertAlign val="superscript"/>
        <sz val="7"/>
        <rFont val="Arial"/>
        <family val="2"/>
      </rPr>
      <t>(1)</t>
    </r>
  </si>
  <si>
    <r>
      <t xml:space="preserve">3,26 </t>
    </r>
    <r>
      <rPr>
        <vertAlign val="superscript"/>
        <sz val="7"/>
        <rFont val="Arial"/>
        <family val="2"/>
      </rPr>
      <t>(1)</t>
    </r>
  </si>
  <si>
    <r>
      <t>3,26</t>
    </r>
    <r>
      <rPr>
        <vertAlign val="superscript"/>
        <sz val="7"/>
        <rFont val="Arial"/>
        <family val="2"/>
      </rPr>
      <t xml:space="preserve"> (1)</t>
    </r>
  </si>
  <si>
    <r>
      <t>5,25</t>
    </r>
    <r>
      <rPr>
        <vertAlign val="superscript"/>
        <sz val="7"/>
        <rFont val="Arial"/>
        <family val="2"/>
      </rPr>
      <t xml:space="preserve"> (1)</t>
    </r>
  </si>
  <si>
    <r>
      <t xml:space="preserve">4,23 </t>
    </r>
    <r>
      <rPr>
        <vertAlign val="superscript"/>
        <sz val="7"/>
        <rFont val="Arial"/>
        <family val="2"/>
      </rPr>
      <t>(1)</t>
    </r>
  </si>
  <si>
    <r>
      <t xml:space="preserve">2,83 </t>
    </r>
    <r>
      <rPr>
        <vertAlign val="superscript"/>
        <sz val="7"/>
        <rFont val="Arial"/>
        <family val="2"/>
      </rPr>
      <t>(1)</t>
    </r>
  </si>
  <si>
    <r>
      <t xml:space="preserve">4,04 </t>
    </r>
    <r>
      <rPr>
        <vertAlign val="superscript"/>
        <sz val="7"/>
        <rFont val="Arial"/>
        <family val="2"/>
      </rPr>
      <t>(1)</t>
    </r>
  </si>
  <si>
    <r>
      <t xml:space="preserve">2,62 </t>
    </r>
    <r>
      <rPr>
        <vertAlign val="superscript"/>
        <sz val="7"/>
        <rFont val="Arial"/>
        <family val="2"/>
      </rPr>
      <t>(1)</t>
    </r>
  </si>
  <si>
    <r>
      <t xml:space="preserve">4,26 </t>
    </r>
    <r>
      <rPr>
        <vertAlign val="superscript"/>
        <sz val="7"/>
        <rFont val="Arial"/>
        <family val="2"/>
      </rPr>
      <t>(1)</t>
    </r>
  </si>
  <si>
    <r>
      <t>-0,35</t>
    </r>
    <r>
      <rPr>
        <vertAlign val="superscript"/>
        <sz val="7"/>
        <color rgb="FFFF0000"/>
        <rFont val="Arial"/>
        <family val="2"/>
      </rPr>
      <t xml:space="preserve"> (1)</t>
    </r>
  </si>
  <si>
    <t>DISTRITO FEDERAL</t>
  </si>
  <si>
    <r>
      <t xml:space="preserve">0,01 </t>
    </r>
    <r>
      <rPr>
        <vertAlign val="superscript"/>
        <sz val="7"/>
        <rFont val="Arial"/>
        <family val="2"/>
      </rPr>
      <t>(1)</t>
    </r>
  </si>
  <si>
    <r>
      <t xml:space="preserve">4,71 </t>
    </r>
    <r>
      <rPr>
        <vertAlign val="superscript"/>
        <sz val="7"/>
        <rFont val="Arial"/>
        <family val="2"/>
      </rPr>
      <t>(1)</t>
    </r>
  </si>
  <si>
    <r>
      <t xml:space="preserve">4,34 </t>
    </r>
    <r>
      <rPr>
        <vertAlign val="superscript"/>
        <sz val="7"/>
        <rFont val="Arial"/>
        <family val="2"/>
      </rPr>
      <t>(1)</t>
    </r>
  </si>
  <si>
    <r>
      <t xml:space="preserve">6,49 </t>
    </r>
    <r>
      <rPr>
        <vertAlign val="superscript"/>
        <sz val="7"/>
        <rFont val="Arial"/>
        <family val="2"/>
      </rPr>
      <t>(1)</t>
    </r>
  </si>
  <si>
    <r>
      <t xml:space="preserve">7,07 </t>
    </r>
    <r>
      <rPr>
        <vertAlign val="superscript"/>
        <sz val="7"/>
        <rFont val="Arial"/>
        <family val="2"/>
      </rPr>
      <t>(1)</t>
    </r>
  </si>
  <si>
    <r>
      <t xml:space="preserve">2,35 </t>
    </r>
    <r>
      <rPr>
        <vertAlign val="superscript"/>
        <sz val="7"/>
        <rFont val="Arial"/>
        <family val="2"/>
      </rPr>
      <t>(1)</t>
    </r>
  </si>
  <si>
    <r>
      <t xml:space="preserve">3,00 </t>
    </r>
    <r>
      <rPr>
        <vertAlign val="superscript"/>
        <sz val="7"/>
        <rFont val="Arial"/>
        <family val="2"/>
      </rPr>
      <t>(1)</t>
    </r>
  </si>
  <si>
    <r>
      <t xml:space="preserve">4,77 </t>
    </r>
    <r>
      <rPr>
        <vertAlign val="superscript"/>
        <sz val="7"/>
        <rFont val="Arial"/>
        <family val="2"/>
      </rPr>
      <t>(1)</t>
    </r>
  </si>
  <si>
    <r>
      <t xml:space="preserve">4,91 </t>
    </r>
    <r>
      <rPr>
        <vertAlign val="superscript"/>
        <sz val="7"/>
        <rFont val="Arial"/>
        <family val="2"/>
      </rPr>
      <t>(1)</t>
    </r>
  </si>
  <si>
    <r>
      <t>2,51</t>
    </r>
    <r>
      <rPr>
        <vertAlign val="superscript"/>
        <sz val="7"/>
        <rFont val="Arial"/>
        <family val="2"/>
      </rPr>
      <t xml:space="preserve"> (1)</t>
    </r>
  </si>
  <si>
    <r>
      <t>7,09</t>
    </r>
    <r>
      <rPr>
        <vertAlign val="superscript"/>
        <sz val="7"/>
        <rFont val="Arial"/>
        <family val="2"/>
      </rPr>
      <t xml:space="preserve"> (1)</t>
    </r>
  </si>
  <si>
    <r>
      <t>3,14</t>
    </r>
    <r>
      <rPr>
        <vertAlign val="superscript"/>
        <sz val="7"/>
        <rFont val="Arial"/>
        <family val="2"/>
      </rPr>
      <t xml:space="preserve"> (1)</t>
    </r>
  </si>
  <si>
    <r>
      <t>4,43</t>
    </r>
    <r>
      <rPr>
        <vertAlign val="superscript"/>
        <sz val="7"/>
        <rFont val="Arial"/>
        <family val="2"/>
      </rPr>
      <t xml:space="preserve"> (1)</t>
    </r>
  </si>
  <si>
    <r>
      <t>4,86</t>
    </r>
    <r>
      <rPr>
        <vertAlign val="superscript"/>
        <sz val="7"/>
        <rFont val="Arial"/>
        <family val="2"/>
      </rPr>
      <t xml:space="preserve"> (1)</t>
    </r>
  </si>
  <si>
    <t>Fonte: Sistema Nacional de Pesquisa de Custos e Índices da Construção Civil-SINAPI/IBGE.</t>
  </si>
  <si>
    <t>Elaboração: Banco de Dados CBIC</t>
  </si>
  <si>
    <t>Obs.: Nova série de custos e índices a partir de jan/99 (base dez. 98=100)</t>
  </si>
  <si>
    <t>(*) Valores a partir de maio/2013 caso a desoneração da folha de pagamento dos salários não tivesse ocorrido.</t>
  </si>
  <si>
    <r>
      <t xml:space="preserve">(1) </t>
    </r>
    <r>
      <rPr>
        <sz val="7"/>
        <color indexed="48"/>
        <rFont val="Arial"/>
        <family val="2"/>
      </rPr>
      <t>Variação calculada pelo IBGE, considerando o número-índice com 8 casas decimais.</t>
    </r>
  </si>
  <si>
    <t xml:space="preserve">Custo médio : </t>
  </si>
  <si>
    <r>
      <t xml:space="preserve">FATOR DO PADRÃO DE CONSTRUÇÃO  (K1) </t>
    </r>
    <r>
      <rPr>
        <b/>
        <i/>
        <sz val="11"/>
        <color theme="1"/>
        <rFont val="Calibri"/>
        <family val="2"/>
        <scheme val="minor"/>
      </rPr>
      <t>TABELA 38</t>
    </r>
  </si>
  <si>
    <r>
      <t>CÁLCULO DAS EQUIVALÊNCIA DE ÁREAS</t>
    </r>
    <r>
      <rPr>
        <b/>
        <i/>
        <sz val="11"/>
        <color theme="1"/>
        <rFont val="Calibri"/>
        <family val="2"/>
        <scheme val="minor"/>
      </rPr>
      <t xml:space="preserve"> TABELA 49</t>
    </r>
  </si>
  <si>
    <t xml:space="preserve">CÁLCULO DAS ÁREAS DESCORBERTAS </t>
  </si>
  <si>
    <t xml:space="preserve">MEMÓRIA DE CÁCULO QUANTIDADE MÃO DE OBRA ORDINÁRIA MÉDIA </t>
  </si>
  <si>
    <t xml:space="preserve"> QUANTIDADE DE HORAS MÃO DE OBRA ORDINÁRIA TOTAL</t>
  </si>
  <si>
    <t>CÓDIGO</t>
  </si>
  <si>
    <t>DESCRIÇÃO</t>
  </si>
  <si>
    <t>UNIDADE</t>
  </si>
  <si>
    <t>QUANTIDADE</t>
  </si>
  <si>
    <t>H</t>
  </si>
  <si>
    <t>INSTALADOR DE TUBULACOES (TUBOS/EQUIPAMENTOS)</t>
  </si>
  <si>
    <t>ENGENHEIRO CIVIL DE OBRA PLENO</t>
  </si>
  <si>
    <t>AJUDANTE ESPECIALIZADO</t>
  </si>
  <si>
    <t>ENCARREGADO GERAL DE OBRAS</t>
  </si>
  <si>
    <t>OPERADOR DE ROLO COMPACTADOR</t>
  </si>
  <si>
    <t>OPERADOR DE ESCAVADEIRA</t>
  </si>
  <si>
    <t>OPERADOR DE MOTONIVELADORA</t>
  </si>
  <si>
    <t>MOTORISTA DE CAMINHAO</t>
  </si>
  <si>
    <t>ASSENTADOR DE MANILHAS</t>
  </si>
  <si>
    <t>OPERADOR DE GUINDASTE</t>
  </si>
  <si>
    <t>OPERADOR DE PA CARREGADEIRA</t>
  </si>
  <si>
    <t>TOTAL (H):</t>
  </si>
  <si>
    <t>NÚMERO DE FUNCIONÁRIOS DA MÃO DE OBRA ORDINÁRIA NO MÊS DE PICO (NMO)</t>
  </si>
  <si>
    <t>Duração da obra* (meses):</t>
  </si>
  <si>
    <t>Produção mensal teórica (H) 1,00 funcionário:</t>
  </si>
  <si>
    <t>Horas médias trabalhadas/mês (H):</t>
  </si>
  <si>
    <t>Número de funcionários/mês:</t>
  </si>
  <si>
    <t>Número de funcionários/mês pico (x 1,33):</t>
  </si>
  <si>
    <t xml:space="preserve">* A partir do primeiro mês de implatação do canteiro de obras </t>
  </si>
  <si>
    <t>TIPO</t>
  </si>
  <si>
    <t xml:space="preserve">QUANTITATIVO DE MÃO DE OBRA ORDINÁRIA MOTORISTAS E OPERADORES DE EQUIPAMENTOS </t>
  </si>
  <si>
    <t>M1</t>
  </si>
  <si>
    <r>
      <t xml:space="preserve">DIMENSIONAMENTO DAS ÁREAS FIXAS </t>
    </r>
    <r>
      <rPr>
        <b/>
        <i/>
        <sz val="11"/>
        <color theme="1"/>
        <rFont val="Calibri"/>
        <family val="2"/>
        <scheme val="minor"/>
      </rPr>
      <t>TABELA 41</t>
    </r>
  </si>
  <si>
    <t>Brasília - DF</t>
  </si>
  <si>
    <t xml:space="preserve">Unidade Federativa : </t>
  </si>
  <si>
    <t>Área total de referência do terreno ( total do terreno ) (M²):</t>
  </si>
  <si>
    <t>Área total descoberta (M²):</t>
  </si>
  <si>
    <t>Área descorberta do terreno equivalente:</t>
  </si>
  <si>
    <t>Construção ferroviária/edificação</t>
  </si>
  <si>
    <t>Rodovia pavimentada DMT menor que 50,00 kM</t>
  </si>
  <si>
    <t>Não desonerado</t>
  </si>
  <si>
    <t xml:space="preserve">CÁLCULO CANTEIRO DE OBRAS  </t>
  </si>
  <si>
    <t>Orçamento Referencial para a contratação de empresa para obras da Expansão do  METRÔ-DF - Samambaia</t>
  </si>
  <si>
    <t>OBRA:Expansão Samambaia - Obras civis</t>
  </si>
  <si>
    <t>SICRO - CONFORME CATEGORIA</t>
  </si>
  <si>
    <t>ENCARGOS SOCIAIS  NÃO DESONERADOS:</t>
  </si>
  <si>
    <t>CANTEIROS DE OBRA</t>
  </si>
  <si>
    <r>
      <t xml:space="preserve">4,21 </t>
    </r>
    <r>
      <rPr>
        <vertAlign val="superscript"/>
        <sz val="7"/>
        <rFont val="Arial"/>
        <family val="2"/>
      </rPr>
      <t>(1)</t>
    </r>
  </si>
  <si>
    <r>
      <t>1,02</t>
    </r>
    <r>
      <rPr>
        <vertAlign val="superscript"/>
        <sz val="7"/>
        <rFont val="Arial"/>
        <family val="2"/>
      </rPr>
      <t xml:space="preserve">  (1)</t>
    </r>
  </si>
  <si>
    <r>
      <t>5,59</t>
    </r>
    <r>
      <rPr>
        <vertAlign val="superscript"/>
        <sz val="7"/>
        <rFont val="Arial"/>
        <family val="2"/>
      </rPr>
      <t xml:space="preserve">  (1)</t>
    </r>
  </si>
  <si>
    <r>
      <t xml:space="preserve">3,87 </t>
    </r>
    <r>
      <rPr>
        <vertAlign val="superscript"/>
        <sz val="7"/>
        <rFont val="Arial"/>
        <family val="2"/>
      </rPr>
      <t>(1)</t>
    </r>
  </si>
  <si>
    <r>
      <t xml:space="preserve">2,95 </t>
    </r>
    <r>
      <rPr>
        <vertAlign val="superscript"/>
        <sz val="7"/>
        <rFont val="Arial"/>
        <family val="2"/>
      </rPr>
      <t>(1)</t>
    </r>
  </si>
  <si>
    <r>
      <t>0,95</t>
    </r>
    <r>
      <rPr>
        <vertAlign val="superscript"/>
        <sz val="7"/>
        <rFont val="Arial"/>
        <family val="2"/>
      </rPr>
      <t xml:space="preserve"> (1)</t>
    </r>
  </si>
  <si>
    <r>
      <t>0,87</t>
    </r>
    <r>
      <rPr>
        <vertAlign val="superscript"/>
        <sz val="7"/>
        <rFont val="Arial"/>
        <family val="2"/>
      </rPr>
      <t xml:space="preserve"> (1)</t>
    </r>
  </si>
  <si>
    <r>
      <t>4,83</t>
    </r>
    <r>
      <rPr>
        <vertAlign val="superscript"/>
        <sz val="7"/>
        <rFont val="Arial"/>
        <family val="2"/>
      </rPr>
      <t xml:space="preserve"> (1)</t>
    </r>
  </si>
  <si>
    <r>
      <t xml:space="preserve">3,20 </t>
    </r>
    <r>
      <rPr>
        <vertAlign val="superscript"/>
        <sz val="7"/>
        <rFont val="Arial"/>
        <family val="2"/>
      </rPr>
      <t>(1)</t>
    </r>
  </si>
  <si>
    <r>
      <t>1,24</t>
    </r>
    <r>
      <rPr>
        <vertAlign val="superscript"/>
        <sz val="7"/>
        <rFont val="Arial"/>
        <family val="2"/>
      </rPr>
      <t xml:space="preserve"> (1)</t>
    </r>
  </si>
  <si>
    <r>
      <t>5,66</t>
    </r>
    <r>
      <rPr>
        <vertAlign val="superscript"/>
        <sz val="7"/>
        <rFont val="Arial"/>
        <family val="2"/>
      </rPr>
      <t xml:space="preserve"> (1)</t>
    </r>
  </si>
  <si>
    <r>
      <t xml:space="preserve">2,22 </t>
    </r>
    <r>
      <rPr>
        <vertAlign val="superscript"/>
        <sz val="7"/>
        <rFont val="Arial"/>
        <family val="2"/>
      </rPr>
      <t>(1)</t>
    </r>
  </si>
  <si>
    <r>
      <t xml:space="preserve">3,10 </t>
    </r>
    <r>
      <rPr>
        <vertAlign val="superscript"/>
        <sz val="7"/>
        <rFont val="Arial"/>
        <family val="2"/>
      </rPr>
      <t>(1)</t>
    </r>
  </si>
  <si>
    <r>
      <t>1,57</t>
    </r>
    <r>
      <rPr>
        <vertAlign val="superscript"/>
        <sz val="7"/>
        <rFont val="Arial"/>
        <family val="2"/>
      </rPr>
      <t xml:space="preserve"> (1)</t>
    </r>
  </si>
  <si>
    <r>
      <t>5,26</t>
    </r>
    <r>
      <rPr>
        <vertAlign val="superscript"/>
        <sz val="7"/>
        <rFont val="Arial"/>
        <family val="2"/>
      </rPr>
      <t xml:space="preserve"> (1)</t>
    </r>
  </si>
  <si>
    <r>
      <t xml:space="preserve">1,31 </t>
    </r>
    <r>
      <rPr>
        <vertAlign val="superscript"/>
        <sz val="7"/>
        <rFont val="Arial"/>
        <family val="2"/>
      </rPr>
      <t>(1)</t>
    </r>
  </si>
  <si>
    <r>
      <t>1,73</t>
    </r>
    <r>
      <rPr>
        <vertAlign val="superscript"/>
        <sz val="7"/>
        <rFont val="Arial"/>
        <family val="2"/>
      </rPr>
      <t xml:space="preserve"> (1)</t>
    </r>
  </si>
  <si>
    <r>
      <t>4,98</t>
    </r>
    <r>
      <rPr>
        <vertAlign val="superscript"/>
        <sz val="7"/>
        <rFont val="Arial"/>
        <family val="2"/>
      </rPr>
      <t xml:space="preserve"> (1)</t>
    </r>
  </si>
  <si>
    <r>
      <t xml:space="preserve">3,33 </t>
    </r>
    <r>
      <rPr>
        <vertAlign val="superscript"/>
        <sz val="7"/>
        <rFont val="Arial"/>
        <family val="2"/>
      </rPr>
      <t>(1)</t>
    </r>
  </si>
  <si>
    <r>
      <t xml:space="preserve">3,30 </t>
    </r>
    <r>
      <rPr>
        <vertAlign val="superscript"/>
        <sz val="7"/>
        <rFont val="Arial"/>
        <family val="2"/>
      </rPr>
      <t>(1)</t>
    </r>
  </si>
  <si>
    <r>
      <t xml:space="preserve">5,21 </t>
    </r>
    <r>
      <rPr>
        <vertAlign val="superscript"/>
        <sz val="7"/>
        <rFont val="Arial"/>
        <family val="2"/>
      </rPr>
      <t>(1)</t>
    </r>
  </si>
  <si>
    <r>
      <t>2,04</t>
    </r>
    <r>
      <rPr>
        <vertAlign val="superscript"/>
        <sz val="7"/>
        <rFont val="Arial"/>
        <family val="2"/>
      </rPr>
      <t xml:space="preserve"> (1)</t>
    </r>
  </si>
  <si>
    <r>
      <t>2,68</t>
    </r>
    <r>
      <rPr>
        <vertAlign val="superscript"/>
        <sz val="7"/>
        <rFont val="Arial"/>
        <family val="2"/>
      </rPr>
      <t xml:space="preserve"> (1)</t>
    </r>
  </si>
  <si>
    <r>
      <t xml:space="preserve">2,97 </t>
    </r>
    <r>
      <rPr>
        <vertAlign val="superscript"/>
        <sz val="7"/>
        <rFont val="Arial"/>
        <family val="2"/>
      </rPr>
      <t>(1)</t>
    </r>
  </si>
  <si>
    <r>
      <t>2,12</t>
    </r>
    <r>
      <rPr>
        <vertAlign val="superscript"/>
        <sz val="7"/>
        <rFont val="Arial"/>
        <family val="2"/>
      </rPr>
      <t xml:space="preserve"> (1)</t>
    </r>
  </si>
  <si>
    <r>
      <t>2,30</t>
    </r>
    <r>
      <rPr>
        <vertAlign val="superscript"/>
        <sz val="7"/>
        <rFont val="Arial"/>
        <family val="2"/>
      </rPr>
      <t xml:space="preserve"> (1)</t>
    </r>
  </si>
  <si>
    <r>
      <t xml:space="preserve">4,28 </t>
    </r>
    <r>
      <rPr>
        <vertAlign val="superscript"/>
        <sz val="7"/>
        <rFont val="Arial"/>
        <family val="2"/>
      </rPr>
      <t>(1)</t>
    </r>
  </si>
  <si>
    <r>
      <t>2,32</t>
    </r>
    <r>
      <rPr>
        <vertAlign val="superscript"/>
        <sz val="7"/>
        <rFont val="Arial"/>
        <family val="2"/>
      </rPr>
      <t xml:space="preserve"> (1)</t>
    </r>
  </si>
  <si>
    <r>
      <t>2,63</t>
    </r>
    <r>
      <rPr>
        <vertAlign val="superscript"/>
        <sz val="7"/>
        <rFont val="Arial"/>
        <family val="2"/>
      </rPr>
      <t>(1)</t>
    </r>
  </si>
  <si>
    <r>
      <t xml:space="preserve">3,31 </t>
    </r>
    <r>
      <rPr>
        <vertAlign val="superscript"/>
        <sz val="7"/>
        <rFont val="Arial"/>
        <family val="2"/>
      </rPr>
      <t>(1)</t>
    </r>
  </si>
  <si>
    <r>
      <t xml:space="preserve">5,58 </t>
    </r>
    <r>
      <rPr>
        <vertAlign val="superscript"/>
        <sz val="7"/>
        <rFont val="Arial"/>
        <family val="2"/>
      </rPr>
      <t>(1)</t>
    </r>
  </si>
  <si>
    <r>
      <t>0,43</t>
    </r>
    <r>
      <rPr>
        <vertAlign val="superscript"/>
        <sz val="7"/>
        <rFont val="Arial"/>
        <family val="2"/>
      </rPr>
      <t xml:space="preserve"> (1)</t>
    </r>
  </si>
  <si>
    <r>
      <t>2,13</t>
    </r>
    <r>
      <rPr>
        <vertAlign val="superscript"/>
        <sz val="7"/>
        <rFont val="Arial"/>
        <family val="2"/>
      </rPr>
      <t xml:space="preserve"> (1)</t>
    </r>
  </si>
  <si>
    <r>
      <t xml:space="preserve">2,63 </t>
    </r>
    <r>
      <rPr>
        <vertAlign val="superscript"/>
        <sz val="7"/>
        <rFont val="Arial"/>
        <family val="2"/>
      </rPr>
      <t>(1)</t>
    </r>
  </si>
  <si>
    <r>
      <t xml:space="preserve">0,79 </t>
    </r>
    <r>
      <rPr>
        <vertAlign val="superscript"/>
        <sz val="7"/>
        <rFont val="Arial"/>
        <family val="2"/>
      </rPr>
      <t>(1)</t>
    </r>
  </si>
  <si>
    <r>
      <t xml:space="preserve">5,48 </t>
    </r>
    <r>
      <rPr>
        <vertAlign val="superscript"/>
        <sz val="7"/>
        <rFont val="Arial"/>
        <family val="2"/>
      </rPr>
      <t>(1)</t>
    </r>
  </si>
  <si>
    <r>
      <t>0,68</t>
    </r>
    <r>
      <rPr>
        <vertAlign val="superscript"/>
        <sz val="7"/>
        <rFont val="Arial"/>
        <family val="2"/>
      </rPr>
      <t xml:space="preserve"> (1)</t>
    </r>
  </si>
  <si>
    <r>
      <t>2,63</t>
    </r>
    <r>
      <rPr>
        <vertAlign val="superscript"/>
        <sz val="7"/>
        <rFont val="Arial"/>
        <family val="2"/>
      </rPr>
      <t xml:space="preserve"> (1)</t>
    </r>
  </si>
  <si>
    <r>
      <t xml:space="preserve">2,32 </t>
    </r>
    <r>
      <rPr>
        <vertAlign val="superscript"/>
        <sz val="7"/>
        <rFont val="Arial"/>
        <family val="2"/>
      </rPr>
      <t>(1)</t>
    </r>
  </si>
  <si>
    <r>
      <t xml:space="preserve">0,83 </t>
    </r>
    <r>
      <rPr>
        <vertAlign val="superscript"/>
        <sz val="7"/>
        <rFont val="Arial"/>
        <family val="2"/>
      </rPr>
      <t>(1)</t>
    </r>
  </si>
  <si>
    <r>
      <t xml:space="preserve">5,54 </t>
    </r>
    <r>
      <rPr>
        <vertAlign val="superscript"/>
        <sz val="7"/>
        <rFont val="Arial"/>
        <family val="2"/>
      </rPr>
      <t>(1)</t>
    </r>
  </si>
  <si>
    <r>
      <t>0,72</t>
    </r>
    <r>
      <rPr>
        <vertAlign val="superscript"/>
        <sz val="7"/>
        <rFont val="Arial"/>
        <family val="2"/>
      </rPr>
      <t xml:space="preserve"> (1)</t>
    </r>
  </si>
  <si>
    <r>
      <t>2,02</t>
    </r>
    <r>
      <rPr>
        <vertAlign val="superscript"/>
        <sz val="7"/>
        <rFont val="Arial"/>
        <family val="2"/>
      </rPr>
      <t xml:space="preserve"> (1)</t>
    </r>
  </si>
  <si>
    <r>
      <t xml:space="preserve">0,69 </t>
    </r>
    <r>
      <rPr>
        <vertAlign val="superscript"/>
        <sz val="7"/>
        <rFont val="Arial"/>
        <family val="2"/>
      </rPr>
      <t>(1)</t>
    </r>
  </si>
  <si>
    <r>
      <t xml:space="preserve">5,16 </t>
    </r>
    <r>
      <rPr>
        <vertAlign val="superscript"/>
        <sz val="7"/>
        <rFont val="Arial"/>
        <family val="2"/>
      </rPr>
      <t>(1)</t>
    </r>
  </si>
  <si>
    <r>
      <t>2,00</t>
    </r>
    <r>
      <rPr>
        <vertAlign val="superscript"/>
        <sz val="7"/>
        <rFont val="Arial"/>
        <family val="2"/>
      </rPr>
      <t xml:space="preserve"> (1)</t>
    </r>
  </si>
  <si>
    <r>
      <t xml:space="preserve">0,59 </t>
    </r>
    <r>
      <rPr>
        <vertAlign val="superscript"/>
        <sz val="7"/>
        <rFont val="Arial"/>
        <family val="2"/>
      </rPr>
      <t>(1)</t>
    </r>
  </si>
  <si>
    <r>
      <t xml:space="preserve">4,83 </t>
    </r>
    <r>
      <rPr>
        <vertAlign val="superscript"/>
        <sz val="7"/>
        <rFont val="Arial"/>
        <family val="2"/>
      </rPr>
      <t>(1)</t>
    </r>
  </si>
  <si>
    <r>
      <t>1,11</t>
    </r>
    <r>
      <rPr>
        <vertAlign val="superscript"/>
        <sz val="7"/>
        <rFont val="Arial"/>
        <family val="2"/>
      </rPr>
      <t xml:space="preserve"> (1)</t>
    </r>
  </si>
  <si>
    <r>
      <t>2,57</t>
    </r>
    <r>
      <rPr>
        <vertAlign val="superscript"/>
        <sz val="7"/>
        <rFont val="Arial"/>
        <family val="2"/>
      </rPr>
      <t>(1)</t>
    </r>
  </si>
  <si>
    <r>
      <t xml:space="preserve">-0,20 </t>
    </r>
    <r>
      <rPr>
        <vertAlign val="superscript"/>
        <sz val="7"/>
        <color rgb="FFFF0000"/>
        <rFont val="Arial"/>
        <family val="2"/>
      </rPr>
      <t>(1)</t>
    </r>
  </si>
  <si>
    <r>
      <t xml:space="preserve">0,62 </t>
    </r>
    <r>
      <rPr>
        <vertAlign val="superscript"/>
        <sz val="7"/>
        <rFont val="Arial"/>
        <family val="2"/>
      </rPr>
      <t>(1)</t>
    </r>
  </si>
  <si>
    <r>
      <t xml:space="preserve">0,97 </t>
    </r>
    <r>
      <rPr>
        <vertAlign val="superscript"/>
        <sz val="7"/>
        <rFont val="Arial"/>
        <family val="2"/>
      </rPr>
      <t>(1)</t>
    </r>
  </si>
  <si>
    <r>
      <t xml:space="preserve">4,41 </t>
    </r>
    <r>
      <rPr>
        <vertAlign val="superscript"/>
        <sz val="7"/>
        <rFont val="Arial"/>
        <family val="2"/>
      </rPr>
      <t>(1)</t>
    </r>
  </si>
  <si>
    <r>
      <t xml:space="preserve">2,14 </t>
    </r>
    <r>
      <rPr>
        <vertAlign val="superscript"/>
        <sz val="7"/>
        <rFont val="Arial"/>
        <family val="2"/>
      </rPr>
      <t>(1)</t>
    </r>
  </si>
  <si>
    <r>
      <t xml:space="preserve">1,16 </t>
    </r>
    <r>
      <rPr>
        <vertAlign val="superscript"/>
        <sz val="7"/>
        <rFont val="Arial"/>
        <family val="2"/>
      </rPr>
      <t>(1)</t>
    </r>
  </si>
  <si>
    <r>
      <t xml:space="preserve">4,13 </t>
    </r>
    <r>
      <rPr>
        <vertAlign val="superscript"/>
        <sz val="7"/>
        <rFont val="Arial"/>
        <family val="2"/>
      </rPr>
      <t>(1)</t>
    </r>
  </si>
  <si>
    <r>
      <t xml:space="preserve">2,40 </t>
    </r>
    <r>
      <rPr>
        <vertAlign val="superscript"/>
        <sz val="7"/>
        <rFont val="Arial"/>
        <family val="2"/>
      </rPr>
      <t>(1)</t>
    </r>
  </si>
  <si>
    <r>
      <t xml:space="preserve">1,23 </t>
    </r>
    <r>
      <rPr>
        <vertAlign val="superscript"/>
        <sz val="7"/>
        <rFont val="Arial"/>
        <family val="2"/>
      </rPr>
      <t>(1)</t>
    </r>
  </si>
  <si>
    <r>
      <t xml:space="preserve">2,20 </t>
    </r>
    <r>
      <rPr>
        <vertAlign val="superscript"/>
        <sz val="7"/>
        <rFont val="Arial"/>
        <family val="2"/>
      </rPr>
      <t>(1)</t>
    </r>
  </si>
  <si>
    <r>
      <t xml:space="preserve">4,76 </t>
    </r>
    <r>
      <rPr>
        <vertAlign val="superscript"/>
        <sz val="7"/>
        <rFont val="Arial"/>
        <family val="2"/>
      </rPr>
      <t>(1)</t>
    </r>
  </si>
  <si>
    <r>
      <t xml:space="preserve">2,28 </t>
    </r>
    <r>
      <rPr>
        <vertAlign val="superscript"/>
        <sz val="7"/>
        <rFont val="Arial"/>
        <family val="2"/>
      </rPr>
      <t>(1)</t>
    </r>
  </si>
  <si>
    <r>
      <t xml:space="preserve">2,38 </t>
    </r>
    <r>
      <rPr>
        <vertAlign val="superscript"/>
        <sz val="7"/>
        <rFont val="Arial"/>
        <family val="2"/>
      </rPr>
      <t>(1)</t>
    </r>
  </si>
  <si>
    <r>
      <t xml:space="preserve">1,66 </t>
    </r>
    <r>
      <rPr>
        <vertAlign val="superscript"/>
        <sz val="7"/>
        <rFont val="Arial"/>
        <family val="2"/>
      </rPr>
      <t>(1)</t>
    </r>
  </si>
  <si>
    <r>
      <t xml:space="preserve">5,84 </t>
    </r>
    <r>
      <rPr>
        <vertAlign val="superscript"/>
        <sz val="7"/>
        <rFont val="Arial"/>
        <family val="2"/>
      </rPr>
      <t>(1)</t>
    </r>
  </si>
  <si>
    <r>
      <t xml:space="preserve">2,52 </t>
    </r>
    <r>
      <rPr>
        <vertAlign val="superscript"/>
        <sz val="7"/>
        <rFont val="Arial"/>
        <family val="2"/>
      </rPr>
      <t>(1)</t>
    </r>
  </si>
  <si>
    <r>
      <t xml:space="preserve">2,50 </t>
    </r>
    <r>
      <rPr>
        <vertAlign val="superscript"/>
        <sz val="7"/>
        <rFont val="Arial"/>
        <family val="2"/>
      </rPr>
      <t>(1)</t>
    </r>
  </si>
  <si>
    <r>
      <t>5,89</t>
    </r>
    <r>
      <rPr>
        <vertAlign val="superscript"/>
        <sz val="7"/>
        <rFont val="Arial"/>
        <family val="2"/>
      </rPr>
      <t xml:space="preserve"> (1)</t>
    </r>
  </si>
  <si>
    <r>
      <t xml:space="preserve">2,86 </t>
    </r>
    <r>
      <rPr>
        <vertAlign val="superscript"/>
        <sz val="7"/>
        <rFont val="Arial"/>
        <family val="2"/>
      </rPr>
      <t>(1)</t>
    </r>
  </si>
  <si>
    <r>
      <t xml:space="preserve">1,54 </t>
    </r>
    <r>
      <rPr>
        <vertAlign val="superscript"/>
        <sz val="7"/>
        <rFont val="Arial"/>
        <family val="2"/>
      </rPr>
      <t>(1)</t>
    </r>
  </si>
  <si>
    <r>
      <t xml:space="preserve">2,59 </t>
    </r>
    <r>
      <rPr>
        <vertAlign val="superscript"/>
        <sz val="7"/>
        <rFont val="Arial"/>
        <family val="2"/>
      </rPr>
      <t>(1)</t>
    </r>
  </si>
  <si>
    <r>
      <t>0,71</t>
    </r>
    <r>
      <rPr>
        <vertAlign val="superscript"/>
        <sz val="7"/>
        <rFont val="Arial"/>
        <family val="2"/>
      </rPr>
      <t xml:space="preserve"> (1)</t>
    </r>
  </si>
  <si>
    <r>
      <t>6,20</t>
    </r>
    <r>
      <rPr>
        <vertAlign val="superscript"/>
        <sz val="7"/>
        <rFont val="Arial"/>
        <family val="2"/>
      </rPr>
      <t xml:space="preserve"> (1)</t>
    </r>
  </si>
  <si>
    <r>
      <t xml:space="preserve">3,17 </t>
    </r>
    <r>
      <rPr>
        <vertAlign val="superscript"/>
        <sz val="7"/>
        <rFont val="Arial"/>
        <family val="2"/>
      </rPr>
      <t>(1)</t>
    </r>
  </si>
  <si>
    <r>
      <t>5,64</t>
    </r>
    <r>
      <rPr>
        <vertAlign val="superscript"/>
        <sz val="6"/>
        <rFont val="Arial"/>
        <family val="2"/>
      </rPr>
      <t xml:space="preserve"> (1)</t>
    </r>
  </si>
  <si>
    <r>
      <t xml:space="preserve">3,57 </t>
    </r>
    <r>
      <rPr>
        <vertAlign val="superscript"/>
        <sz val="7"/>
        <rFont val="Arial"/>
        <family val="2"/>
      </rPr>
      <t>(1)</t>
    </r>
  </si>
  <si>
    <r>
      <t xml:space="preserve">5,76 </t>
    </r>
    <r>
      <rPr>
        <vertAlign val="superscript"/>
        <sz val="7"/>
        <rFont val="Arial"/>
        <family val="2"/>
      </rPr>
      <t>(1)</t>
    </r>
  </si>
  <si>
    <r>
      <t xml:space="preserve">3,90 </t>
    </r>
    <r>
      <rPr>
        <vertAlign val="superscript"/>
        <sz val="7"/>
        <rFont val="Arial"/>
        <family val="2"/>
      </rPr>
      <t>(1)</t>
    </r>
  </si>
  <si>
    <r>
      <t xml:space="preserve">3,95 </t>
    </r>
    <r>
      <rPr>
        <vertAlign val="superscript"/>
        <sz val="7"/>
        <rFont val="Arial"/>
        <family val="2"/>
      </rPr>
      <t>(1)</t>
    </r>
  </si>
  <si>
    <r>
      <t xml:space="preserve">3,81 </t>
    </r>
    <r>
      <rPr>
        <vertAlign val="superscript"/>
        <sz val="7"/>
        <rFont val="Arial"/>
        <family val="2"/>
      </rPr>
      <t>(1)</t>
    </r>
  </si>
  <si>
    <r>
      <t xml:space="preserve">5,78 </t>
    </r>
    <r>
      <rPr>
        <vertAlign val="superscript"/>
        <sz val="7"/>
        <rFont val="Arial"/>
        <family val="2"/>
      </rPr>
      <t>(1)</t>
    </r>
  </si>
  <si>
    <r>
      <t xml:space="preserve">3,78 </t>
    </r>
    <r>
      <rPr>
        <vertAlign val="superscript"/>
        <sz val="7"/>
        <rFont val="Arial"/>
        <family val="2"/>
      </rPr>
      <t>(1)</t>
    </r>
  </si>
  <si>
    <r>
      <t xml:space="preserve">4,19 </t>
    </r>
    <r>
      <rPr>
        <vertAlign val="superscript"/>
        <sz val="7"/>
        <rFont val="Arial"/>
        <family val="2"/>
      </rPr>
      <t>(1)</t>
    </r>
  </si>
  <si>
    <r>
      <t xml:space="preserve">4,16 </t>
    </r>
    <r>
      <rPr>
        <vertAlign val="superscript"/>
        <sz val="7"/>
        <rFont val="Arial"/>
        <family val="2"/>
      </rPr>
      <t>(1)</t>
    </r>
  </si>
  <si>
    <r>
      <t xml:space="preserve">4,69 </t>
    </r>
    <r>
      <rPr>
        <vertAlign val="superscript"/>
        <sz val="7"/>
        <rFont val="Arial"/>
        <family val="2"/>
      </rPr>
      <t>(1)</t>
    </r>
  </si>
  <si>
    <r>
      <t xml:space="preserve">4,97 </t>
    </r>
    <r>
      <rPr>
        <vertAlign val="superscript"/>
        <sz val="7"/>
        <rFont val="Arial"/>
        <family val="2"/>
      </rPr>
      <t>(1)</t>
    </r>
  </si>
  <si>
    <r>
      <t xml:space="preserve">5,35 </t>
    </r>
    <r>
      <rPr>
        <vertAlign val="superscript"/>
        <sz val="7"/>
        <rFont val="Arial"/>
        <family val="2"/>
      </rPr>
      <t>(1)</t>
    </r>
  </si>
  <si>
    <r>
      <t xml:space="preserve">6,55 </t>
    </r>
    <r>
      <rPr>
        <vertAlign val="superscript"/>
        <sz val="7"/>
        <rFont val="Arial"/>
        <family val="2"/>
      </rPr>
      <t>(1)</t>
    </r>
  </si>
  <si>
    <r>
      <t xml:space="preserve">2,58 </t>
    </r>
    <r>
      <rPr>
        <vertAlign val="superscript"/>
        <sz val="7"/>
        <rFont val="Arial"/>
        <family val="2"/>
      </rPr>
      <t>(1)</t>
    </r>
  </si>
  <si>
    <r>
      <t>12,13</t>
    </r>
    <r>
      <rPr>
        <vertAlign val="superscript"/>
        <sz val="7"/>
        <rFont val="Arial"/>
        <family val="2"/>
      </rPr>
      <t>(1)</t>
    </r>
  </si>
  <si>
    <r>
      <t xml:space="preserve">4,11 </t>
    </r>
    <r>
      <rPr>
        <vertAlign val="superscript"/>
        <sz val="7"/>
        <rFont val="Arial"/>
        <family val="2"/>
      </rPr>
      <t>(1)</t>
    </r>
  </si>
  <si>
    <r>
      <t xml:space="preserve">11,83 </t>
    </r>
    <r>
      <rPr>
        <vertAlign val="superscript"/>
        <sz val="7"/>
        <rFont val="Arial"/>
        <family val="2"/>
      </rPr>
      <t>(1)</t>
    </r>
  </si>
  <si>
    <r>
      <t xml:space="preserve">13,07 </t>
    </r>
    <r>
      <rPr>
        <vertAlign val="superscript"/>
        <sz val="7"/>
        <rFont val="Arial"/>
        <family val="2"/>
      </rPr>
      <t>(1)</t>
    </r>
  </si>
  <si>
    <r>
      <t xml:space="preserve">8,05 </t>
    </r>
    <r>
      <rPr>
        <vertAlign val="superscript"/>
        <sz val="7"/>
        <rFont val="Arial"/>
        <family val="2"/>
      </rPr>
      <t>(1)</t>
    </r>
  </si>
  <si>
    <r>
      <t xml:space="preserve">3,66 </t>
    </r>
    <r>
      <rPr>
        <vertAlign val="superscript"/>
        <sz val="7"/>
        <rFont val="Arial"/>
        <family val="2"/>
      </rPr>
      <t>(1)</t>
    </r>
  </si>
  <si>
    <r>
      <t xml:space="preserve">13,29 </t>
    </r>
    <r>
      <rPr>
        <vertAlign val="superscript"/>
        <sz val="7"/>
        <rFont val="Arial"/>
        <family val="2"/>
      </rPr>
      <t>(1)</t>
    </r>
  </si>
  <si>
    <r>
      <t xml:space="preserve">7,35 </t>
    </r>
    <r>
      <rPr>
        <vertAlign val="superscript"/>
        <sz val="7"/>
        <rFont val="Arial"/>
        <family val="2"/>
      </rPr>
      <t>(1)</t>
    </r>
  </si>
  <si>
    <r>
      <t xml:space="preserve">9,21 </t>
    </r>
    <r>
      <rPr>
        <vertAlign val="superscript"/>
        <sz val="7"/>
        <rFont val="Arial"/>
        <family val="2"/>
      </rPr>
      <t>(1)</t>
    </r>
  </si>
  <si>
    <r>
      <t xml:space="preserve">14,02 </t>
    </r>
    <r>
      <rPr>
        <vertAlign val="superscript"/>
        <sz val="7"/>
        <rFont val="Arial"/>
        <family val="2"/>
      </rPr>
      <t>(1)</t>
    </r>
  </si>
  <si>
    <r>
      <t xml:space="preserve">4,88 </t>
    </r>
    <r>
      <rPr>
        <vertAlign val="superscript"/>
        <sz val="7"/>
        <rFont val="Arial"/>
        <family val="2"/>
      </rPr>
      <t>(1)</t>
    </r>
  </si>
  <si>
    <r>
      <t xml:space="preserve">14,65 </t>
    </r>
    <r>
      <rPr>
        <vertAlign val="superscript"/>
        <sz val="7"/>
        <rFont val="Arial"/>
        <family val="2"/>
      </rPr>
      <t>(1)</t>
    </r>
  </si>
  <si>
    <r>
      <t xml:space="preserve">12,46 </t>
    </r>
    <r>
      <rPr>
        <vertAlign val="superscript"/>
        <sz val="7"/>
        <rFont val="Arial"/>
        <family val="2"/>
      </rPr>
      <t>(1)</t>
    </r>
  </si>
  <si>
    <r>
      <t xml:space="preserve">10,96 </t>
    </r>
    <r>
      <rPr>
        <vertAlign val="superscript"/>
        <sz val="7"/>
        <rFont val="Arial"/>
        <family val="2"/>
      </rPr>
      <t>(1)</t>
    </r>
  </si>
  <si>
    <r>
      <t xml:space="preserve">15,92 </t>
    </r>
    <r>
      <rPr>
        <vertAlign val="superscript"/>
        <sz val="7"/>
        <rFont val="Arial"/>
        <family val="2"/>
      </rPr>
      <t>(1)</t>
    </r>
  </si>
  <si>
    <r>
      <t xml:space="preserve">15,73 </t>
    </r>
    <r>
      <rPr>
        <vertAlign val="superscript"/>
        <sz val="7"/>
        <rFont val="Arial"/>
        <family val="2"/>
      </rPr>
      <t>(1)</t>
    </r>
  </si>
  <si>
    <r>
      <t xml:space="preserve">16,31 </t>
    </r>
    <r>
      <rPr>
        <vertAlign val="superscript"/>
        <sz val="7"/>
        <rFont val="Arial"/>
        <family val="2"/>
      </rPr>
      <t>(1)</t>
    </r>
  </si>
  <si>
    <r>
      <t xml:space="preserve">13,59 </t>
    </r>
    <r>
      <rPr>
        <vertAlign val="superscript"/>
        <sz val="7"/>
        <rFont val="Arial"/>
        <family val="2"/>
      </rPr>
      <t>(1)</t>
    </r>
  </si>
  <si>
    <r>
      <t xml:space="preserve">18,36 </t>
    </r>
    <r>
      <rPr>
        <vertAlign val="superscript"/>
        <sz val="7"/>
        <rFont val="Arial"/>
        <family val="2"/>
      </rPr>
      <t>(1)</t>
    </r>
  </si>
  <si>
    <r>
      <t xml:space="preserve">7,31 </t>
    </r>
    <r>
      <rPr>
        <vertAlign val="superscript"/>
        <sz val="7"/>
        <rFont val="Arial"/>
        <family val="2"/>
      </rPr>
      <t>(1)</t>
    </r>
  </si>
  <si>
    <r>
      <t xml:space="preserve">17,91 </t>
    </r>
    <r>
      <rPr>
        <vertAlign val="superscript"/>
        <sz val="7"/>
        <rFont val="Arial"/>
        <family val="2"/>
      </rPr>
      <t>(1)</t>
    </r>
  </si>
  <si>
    <r>
      <t xml:space="preserve">18,67 </t>
    </r>
    <r>
      <rPr>
        <vertAlign val="superscript"/>
        <sz val="7"/>
        <rFont val="Arial"/>
        <family val="2"/>
      </rPr>
      <t>(1)</t>
    </r>
  </si>
  <si>
    <r>
      <t xml:space="preserve">19,95 </t>
    </r>
    <r>
      <rPr>
        <vertAlign val="superscript"/>
        <sz val="7"/>
        <rFont val="Arial"/>
        <family val="2"/>
      </rPr>
      <t>(1)</t>
    </r>
  </si>
  <si>
    <r>
      <t xml:space="preserve">24,13 </t>
    </r>
    <r>
      <rPr>
        <vertAlign val="superscript"/>
        <sz val="7"/>
        <rFont val="Arial"/>
        <family val="2"/>
      </rPr>
      <t>(1)</t>
    </r>
  </si>
  <si>
    <r>
      <t xml:space="preserve">16,39 </t>
    </r>
    <r>
      <rPr>
        <vertAlign val="superscript"/>
        <sz val="7"/>
        <rFont val="Arial"/>
        <family val="2"/>
      </rPr>
      <t>(1)</t>
    </r>
  </si>
  <si>
    <r>
      <t xml:space="preserve">19,59 </t>
    </r>
    <r>
      <rPr>
        <vertAlign val="superscript"/>
        <sz val="7"/>
        <rFont val="Arial"/>
        <family val="2"/>
      </rPr>
      <t>(1)</t>
    </r>
  </si>
  <si>
    <r>
      <t xml:space="preserve">21,45 </t>
    </r>
    <r>
      <rPr>
        <vertAlign val="superscript"/>
        <sz val="7"/>
        <rFont val="Arial"/>
        <family val="2"/>
      </rPr>
      <t>(1)</t>
    </r>
  </si>
  <si>
    <r>
      <t>23,55</t>
    </r>
    <r>
      <rPr>
        <vertAlign val="superscript"/>
        <sz val="7"/>
        <rFont val="Arial"/>
        <family val="2"/>
      </rPr>
      <t>(1)</t>
    </r>
  </si>
  <si>
    <r>
      <t xml:space="preserve">17,42 </t>
    </r>
    <r>
      <rPr>
        <vertAlign val="superscript"/>
        <sz val="7"/>
        <rFont val="Arial"/>
        <family val="2"/>
      </rPr>
      <t>(1)</t>
    </r>
  </si>
  <si>
    <r>
      <t xml:space="preserve">19,28 </t>
    </r>
    <r>
      <rPr>
        <vertAlign val="superscript"/>
        <sz val="7"/>
        <rFont val="Arial"/>
        <family val="2"/>
      </rPr>
      <t>(1)</t>
    </r>
  </si>
  <si>
    <r>
      <t xml:space="preserve">19,66 </t>
    </r>
    <r>
      <rPr>
        <vertAlign val="superscript"/>
        <sz val="7"/>
        <rFont val="Arial"/>
        <family val="2"/>
      </rPr>
      <t>(1)</t>
    </r>
  </si>
  <si>
    <r>
      <t xml:space="preserve">22,79 </t>
    </r>
    <r>
      <rPr>
        <vertAlign val="superscript"/>
        <sz val="7"/>
        <rFont val="Arial"/>
        <family val="2"/>
      </rPr>
      <t>(1)</t>
    </r>
  </si>
  <si>
    <r>
      <t>23,32</t>
    </r>
    <r>
      <rPr>
        <vertAlign val="superscript"/>
        <sz val="7"/>
        <rFont val="Arial"/>
        <family val="2"/>
      </rPr>
      <t>(1)</t>
    </r>
  </si>
  <si>
    <r>
      <t xml:space="preserve">18,52 </t>
    </r>
    <r>
      <rPr>
        <vertAlign val="superscript"/>
        <sz val="7"/>
        <rFont val="Arial"/>
        <family val="2"/>
      </rPr>
      <t>(1)</t>
    </r>
  </si>
  <si>
    <r>
      <t xml:space="preserve">19,65 </t>
    </r>
    <r>
      <rPr>
        <vertAlign val="superscript"/>
        <sz val="7"/>
        <rFont val="Arial"/>
        <family val="2"/>
      </rPr>
      <t>(1)</t>
    </r>
  </si>
  <si>
    <r>
      <t xml:space="preserve">23,61 </t>
    </r>
    <r>
      <rPr>
        <vertAlign val="superscript"/>
        <sz val="7"/>
        <rFont val="Arial"/>
        <family val="2"/>
      </rPr>
      <t>(1)</t>
    </r>
  </si>
  <si>
    <r>
      <t xml:space="preserve">18,95 </t>
    </r>
    <r>
      <rPr>
        <vertAlign val="superscript"/>
        <sz val="7"/>
        <rFont val="Arial"/>
        <family val="2"/>
      </rPr>
      <t>(1)</t>
    </r>
  </si>
  <si>
    <r>
      <t xml:space="preserve">15,53 </t>
    </r>
    <r>
      <rPr>
        <vertAlign val="superscript"/>
        <sz val="7"/>
        <rFont val="Arial"/>
        <family val="2"/>
      </rPr>
      <t>(1)</t>
    </r>
  </si>
  <si>
    <r>
      <t xml:space="preserve">17,81 </t>
    </r>
    <r>
      <rPr>
        <vertAlign val="superscript"/>
        <sz val="7"/>
        <rFont val="Arial"/>
        <family val="2"/>
      </rPr>
      <t>(1)</t>
    </r>
  </si>
  <si>
    <r>
      <t xml:space="preserve">15,23 </t>
    </r>
    <r>
      <rPr>
        <vertAlign val="superscript"/>
        <sz val="7"/>
        <rFont val="Arial"/>
        <family val="2"/>
      </rPr>
      <t>(1)</t>
    </r>
  </si>
  <si>
    <r>
      <t>21,84</t>
    </r>
    <r>
      <rPr>
        <vertAlign val="superscript"/>
        <sz val="7"/>
        <rFont val="Arial"/>
        <family val="2"/>
      </rPr>
      <t>(1)</t>
    </r>
  </si>
  <si>
    <r>
      <t xml:space="preserve">1,67 </t>
    </r>
    <r>
      <rPr>
        <vertAlign val="superscript"/>
        <sz val="7"/>
        <rFont val="Arial"/>
        <family val="2"/>
      </rPr>
      <t>(1)</t>
    </r>
  </si>
  <si>
    <r>
      <t>6,33</t>
    </r>
    <r>
      <rPr>
        <vertAlign val="superscript"/>
        <sz val="7"/>
        <rFont val="Arial"/>
        <family val="2"/>
      </rPr>
      <t xml:space="preserve"> (1)</t>
    </r>
  </si>
  <si>
    <r>
      <t>1,87</t>
    </r>
    <r>
      <rPr>
        <vertAlign val="superscript"/>
        <sz val="7"/>
        <rFont val="Arial"/>
        <family val="2"/>
      </rPr>
      <t xml:space="preserve"> (1)</t>
    </r>
  </si>
  <si>
    <r>
      <t>6,58</t>
    </r>
    <r>
      <rPr>
        <vertAlign val="superscript"/>
        <sz val="7"/>
        <rFont val="Arial"/>
        <family val="2"/>
      </rPr>
      <t xml:space="preserve"> (1)</t>
    </r>
  </si>
  <si>
    <r>
      <t xml:space="preserve">4,98 </t>
    </r>
    <r>
      <rPr>
        <vertAlign val="superscript"/>
        <sz val="7"/>
        <rFont val="Arial"/>
        <family val="2"/>
      </rPr>
      <t>(1)</t>
    </r>
  </si>
  <si>
    <r>
      <t>3,01</t>
    </r>
    <r>
      <rPr>
        <vertAlign val="superscript"/>
        <sz val="7"/>
        <rFont val="Arial"/>
        <family val="2"/>
      </rPr>
      <t xml:space="preserve"> (1)</t>
    </r>
  </si>
  <si>
    <r>
      <t>5,18</t>
    </r>
    <r>
      <rPr>
        <vertAlign val="superscript"/>
        <sz val="7"/>
        <rFont val="Arial"/>
        <family val="2"/>
      </rPr>
      <t xml:space="preserve"> (1)</t>
    </r>
  </si>
  <si>
    <r>
      <t>3,11</t>
    </r>
    <r>
      <rPr>
        <vertAlign val="superscript"/>
        <sz val="7"/>
        <rFont val="Arial"/>
        <family val="2"/>
      </rPr>
      <t xml:space="preserve"> (1)</t>
    </r>
  </si>
  <si>
    <r>
      <t>3,51</t>
    </r>
    <r>
      <rPr>
        <vertAlign val="superscript"/>
        <sz val="7"/>
        <rFont val="Arial"/>
        <family val="2"/>
      </rPr>
      <t xml:space="preserve"> (1)</t>
    </r>
  </si>
  <si>
    <r>
      <t>4,65</t>
    </r>
    <r>
      <rPr>
        <vertAlign val="superscript"/>
        <sz val="7"/>
        <rFont val="Arial"/>
        <family val="2"/>
      </rPr>
      <t xml:space="preserve"> (1)</t>
    </r>
  </si>
  <si>
    <r>
      <t>4,92</t>
    </r>
    <r>
      <rPr>
        <vertAlign val="superscript"/>
        <sz val="7"/>
        <rFont val="Arial"/>
        <family val="2"/>
      </rPr>
      <t xml:space="preserve"> (1)</t>
    </r>
  </si>
  <si>
    <r>
      <t>6,11</t>
    </r>
    <r>
      <rPr>
        <vertAlign val="superscript"/>
        <sz val="7"/>
        <rFont val="Arial"/>
        <family val="2"/>
      </rPr>
      <t xml:space="preserve"> (1)</t>
    </r>
  </si>
  <si>
    <r>
      <t>5,05</t>
    </r>
    <r>
      <rPr>
        <vertAlign val="superscript"/>
        <sz val="7"/>
        <rFont val="Arial"/>
        <family val="2"/>
      </rPr>
      <t xml:space="preserve"> (1)</t>
    </r>
  </si>
  <si>
    <r>
      <t>5,48</t>
    </r>
    <r>
      <rPr>
        <vertAlign val="superscript"/>
        <sz val="7"/>
        <rFont val="Arial"/>
        <family val="2"/>
      </rPr>
      <t xml:space="preserve"> (1)</t>
    </r>
  </si>
  <si>
    <r>
      <t xml:space="preserve">4,99 </t>
    </r>
    <r>
      <rPr>
        <vertAlign val="superscript"/>
        <sz val="7"/>
        <rFont val="Arial"/>
        <family val="2"/>
      </rPr>
      <t>(1)</t>
    </r>
  </si>
  <si>
    <r>
      <t xml:space="preserve">4,17 </t>
    </r>
    <r>
      <rPr>
        <vertAlign val="superscript"/>
        <sz val="7"/>
        <rFont val="Arial"/>
        <family val="2"/>
      </rPr>
      <t>(1)</t>
    </r>
  </si>
  <si>
    <r>
      <t xml:space="preserve">4,31 </t>
    </r>
    <r>
      <rPr>
        <vertAlign val="superscript"/>
        <sz val="7"/>
        <rFont val="Arial"/>
        <family val="2"/>
      </rPr>
      <t>(1)</t>
    </r>
  </si>
  <si>
    <r>
      <t xml:space="preserve">3,80 </t>
    </r>
    <r>
      <rPr>
        <vertAlign val="superscript"/>
        <sz val="7"/>
        <rFont val="Arial"/>
        <family val="2"/>
      </rPr>
      <t>(1)</t>
    </r>
  </si>
  <si>
    <r>
      <t xml:space="preserve">3,52 </t>
    </r>
    <r>
      <rPr>
        <vertAlign val="superscript"/>
        <sz val="7"/>
        <rFont val="Arial"/>
        <family val="2"/>
      </rPr>
      <t>(1)</t>
    </r>
  </si>
  <si>
    <r>
      <t xml:space="preserve">3,62 </t>
    </r>
    <r>
      <rPr>
        <vertAlign val="superscript"/>
        <sz val="7"/>
        <rFont val="Arial"/>
        <family val="2"/>
      </rPr>
      <t>(1)</t>
    </r>
  </si>
  <si>
    <r>
      <t xml:space="preserve">5,27 </t>
    </r>
    <r>
      <rPr>
        <vertAlign val="superscript"/>
        <sz val="7"/>
        <rFont val="Arial"/>
        <family val="2"/>
      </rPr>
      <t>(1)</t>
    </r>
  </si>
  <si>
    <r>
      <t xml:space="preserve">3,92  </t>
    </r>
    <r>
      <rPr>
        <vertAlign val="superscript"/>
        <sz val="7"/>
        <rFont val="Arial"/>
        <family val="2"/>
      </rPr>
      <t>(1)</t>
    </r>
  </si>
  <si>
    <r>
      <t xml:space="preserve">4,18  </t>
    </r>
    <r>
      <rPr>
        <vertAlign val="superscript"/>
        <sz val="7"/>
        <rFont val="Arial"/>
        <family val="2"/>
      </rPr>
      <t>(1)</t>
    </r>
  </si>
  <si>
    <r>
      <t xml:space="preserve">4,03  </t>
    </r>
    <r>
      <rPr>
        <vertAlign val="superscript"/>
        <sz val="7"/>
        <rFont val="Arial"/>
        <family val="2"/>
      </rPr>
      <t>(1)</t>
    </r>
  </si>
  <si>
    <r>
      <t xml:space="preserve">3,08  </t>
    </r>
    <r>
      <rPr>
        <vertAlign val="superscript"/>
        <sz val="7"/>
        <rFont val="Arial"/>
        <family val="2"/>
      </rPr>
      <t>(1)</t>
    </r>
  </si>
  <si>
    <r>
      <t xml:space="preserve">0,04  </t>
    </r>
    <r>
      <rPr>
        <vertAlign val="superscript"/>
        <sz val="7"/>
        <rFont val="Arial"/>
        <family val="2"/>
      </rPr>
      <t>(1)</t>
    </r>
  </si>
  <si>
    <r>
      <t xml:space="preserve">3,01  </t>
    </r>
    <r>
      <rPr>
        <vertAlign val="superscript"/>
        <sz val="7"/>
        <rFont val="Arial"/>
        <family val="2"/>
      </rPr>
      <t>(1)</t>
    </r>
  </si>
  <si>
    <r>
      <t xml:space="preserve">0,19  </t>
    </r>
    <r>
      <rPr>
        <vertAlign val="superscript"/>
        <sz val="7"/>
        <rFont val="Arial"/>
        <family val="2"/>
      </rPr>
      <t>(1)</t>
    </r>
  </si>
  <si>
    <r>
      <t xml:space="preserve">1,62 </t>
    </r>
    <r>
      <rPr>
        <vertAlign val="superscript"/>
        <sz val="7"/>
        <rFont val="Arial"/>
        <family val="2"/>
      </rPr>
      <t>(1)</t>
    </r>
  </si>
  <si>
    <r>
      <t xml:space="preserve">6,09 </t>
    </r>
    <r>
      <rPr>
        <vertAlign val="superscript"/>
        <sz val="7"/>
        <rFont val="Arial"/>
        <family val="2"/>
      </rPr>
      <t>(1)</t>
    </r>
  </si>
  <si>
    <r>
      <t xml:space="preserve">8,71 </t>
    </r>
    <r>
      <rPr>
        <vertAlign val="superscript"/>
        <sz val="7"/>
        <rFont val="Arial"/>
        <family val="2"/>
      </rPr>
      <t>(1)</t>
    </r>
  </si>
  <si>
    <r>
      <t xml:space="preserve">10,15 </t>
    </r>
    <r>
      <rPr>
        <vertAlign val="superscript"/>
        <sz val="7"/>
        <rFont val="Arial"/>
        <family val="2"/>
      </rPr>
      <t>(1)</t>
    </r>
  </si>
  <si>
    <r>
      <t xml:space="preserve">16,92 </t>
    </r>
    <r>
      <rPr>
        <vertAlign val="superscript"/>
        <sz val="7"/>
        <rFont val="Arial"/>
        <family val="2"/>
      </rPr>
      <t>(1)</t>
    </r>
  </si>
  <si>
    <r>
      <t xml:space="preserve">17,89 </t>
    </r>
    <r>
      <rPr>
        <vertAlign val="superscript"/>
        <sz val="7"/>
        <rFont val="Arial"/>
        <family val="2"/>
      </rPr>
      <t>(1)</t>
    </r>
  </si>
  <si>
    <r>
      <t xml:space="preserve">13,20 </t>
    </r>
    <r>
      <rPr>
        <vertAlign val="superscript"/>
        <sz val="7"/>
        <rFont val="Arial"/>
        <family val="2"/>
      </rPr>
      <t>(1)</t>
    </r>
  </si>
  <si>
    <r>
      <t xml:space="preserve">18,00 </t>
    </r>
    <r>
      <rPr>
        <vertAlign val="superscript"/>
        <sz val="7"/>
        <rFont val="Arial"/>
        <family val="2"/>
      </rPr>
      <t>(1)</t>
    </r>
  </si>
  <si>
    <r>
      <t xml:space="preserve">17,78 </t>
    </r>
    <r>
      <rPr>
        <vertAlign val="superscript"/>
        <sz val="7"/>
        <rFont val="Arial"/>
        <family val="2"/>
      </rPr>
      <t>(1)</t>
    </r>
  </si>
  <si>
    <t xml:space="preserve">SINAPI - 110,14% (HORA) </t>
  </si>
  <si>
    <t>SINAPI - 70,03% (MÊS)</t>
  </si>
  <si>
    <t xml:space="preserve">CUSTO MÉDIO DA CONSTRUÇÃO CIVIL ( CMCC) SINAPI </t>
  </si>
  <si>
    <t>http://www.cbicdados.com.br/menu/custo-da-construcao/sinapiibge</t>
  </si>
  <si>
    <t>Extraído de:</t>
  </si>
  <si>
    <t>Custo Médio do m² na Construção Civil – Estados da Federação - Valores a partir de maio/2013 caso a desoneração da folha de pagamento dos salários não tivesse ocorrido</t>
  </si>
  <si>
    <t>&lt;-</t>
  </si>
  <si>
    <t>AJUDANTE DE ARMADOR (HORISTA)</t>
  </si>
  <si>
    <t>AJUDANTE DE ELETRICISTA (HORISTA)</t>
  </si>
  <si>
    <t>AJUDANTE DE ESTRUTURAS METALICAS HORISTA</t>
  </si>
  <si>
    <t>AJUDANTE DE SERRALHEIRO (HORISTA)</t>
  </si>
  <si>
    <t>ARMADOR (HORISTA)</t>
  </si>
  <si>
    <t>AUXILIAR DE ENCANADOR OU BOMBEIRO HIDRAULICO (HORISTA)</t>
  </si>
  <si>
    <t>AUXILIAR DE MECANICO</t>
  </si>
  <si>
    <t>AZULEJISTA OU LADRILHEIRO (HORISTA)</t>
  </si>
  <si>
    <t>CARPINTEIRO AUXILIAR (HORISTA)</t>
  </si>
  <si>
    <t>CARPINTEIRO DE ESQUADRIAS (HORISTA)</t>
  </si>
  <si>
    <t>CARPINTEIRO DE FORMAS (HORISTA)</t>
  </si>
  <si>
    <t>ELETRICISTA (HORISTA)</t>
  </si>
  <si>
    <t>ELETROTECNICO (HORISTA)</t>
  </si>
  <si>
    <t>ENCANADOR OU BOMBEIRO HIDRAULICO (HORISTA)</t>
  </si>
  <si>
    <t>ENGENHEIRO ELETRICISTA</t>
  </si>
  <si>
    <t>IMPERMEABILIZADOR (HORISTA)</t>
  </si>
  <si>
    <t>JARDINEIRO (HORISTA)</t>
  </si>
  <si>
    <t>MARMORISTA / GRANITEIRO (HORISTA)</t>
  </si>
  <si>
    <t>MECANICO DE EQUIPAMENTOS PESADOS</t>
  </si>
  <si>
    <t>MONTADOR DE ESTRUTURAS METALICAS HORISTA</t>
  </si>
  <si>
    <t>MONTADOR DE MAQUINAS (HORISTA)</t>
  </si>
  <si>
    <t>MOTORISTA DE CAMINHAO-BASCULANTE</t>
  </si>
  <si>
    <t>MOTORISTA OPERADOR DE CAMINHAO COM MUNCK</t>
  </si>
  <si>
    <t>OPERADOR DE BETONEIRA ESTACIONARIA / MISTURADOR</t>
  </si>
  <si>
    <t>OPERADOR DE GUINCHO OU GUINCHEIRO</t>
  </si>
  <si>
    <t>OPERADOR DE JATO ABRASIVO OU JATISTA</t>
  </si>
  <si>
    <t>OPERADOR DE MAQUINAS E TRATORES DIVERSOS (TERRAPLANAGEM)</t>
  </si>
  <si>
    <t>OPERADOR DE MARTELETE OU MARTELETEIRO</t>
  </si>
  <si>
    <t>OPERADOR DE PAVIMENTADORA / MESA VIBROACABADORA HORISTA</t>
  </si>
  <si>
    <t>OPERADOR DE TRATOR - EXCLUSIVE AGROPECUARIA</t>
  </si>
  <si>
    <t>OPERADOR DE USINA DE ASFALTO, DE SOLOS OU DE CONCRETO</t>
  </si>
  <si>
    <t>PEDREIRO (HORISTA)</t>
  </si>
  <si>
    <t>PINTOR (HORISTA)</t>
  </si>
  <si>
    <t>PINTOR PARA TINTA EPOXI (HORISTA)</t>
  </si>
  <si>
    <t>RASTELEIRO HORISTA</t>
  </si>
  <si>
    <t>SERRALHEIRO (HORISTA)</t>
  </si>
  <si>
    <t>SERVENTE DE OBRAS</t>
  </si>
  <si>
    <t>SOLDADOR (HORISTA)</t>
  </si>
  <si>
    <t>TELHADOR (HORISTA)</t>
  </si>
  <si>
    <t>VIDRACEIRO (HORISTA)</t>
  </si>
  <si>
    <t xml:space="preserve"> P9801 </t>
  </si>
  <si>
    <t>Ajudante</t>
  </si>
  <si>
    <t>h</t>
  </si>
  <si>
    <t xml:space="preserve"> P9859 </t>
  </si>
  <si>
    <t>Trabalhador de via</t>
  </si>
  <si>
    <t xml:space="preserve"> E9579 </t>
  </si>
  <si>
    <t>Caminhão basculante com capacidade de 10 m³ - 188 kW</t>
  </si>
  <si>
    <t>Equipamento</t>
  </si>
  <si>
    <t xml:space="preserve"> E9667 </t>
  </si>
  <si>
    <t>Caminhão basculante com capacidade de 14 m³ - 188 kW</t>
  </si>
  <si>
    <t xml:space="preserve"> E9506 </t>
  </si>
  <si>
    <t>Caminhão basculante com capacidade de 6 m³ - 136 kW</t>
  </si>
  <si>
    <t xml:space="preserve"> E9145 </t>
  </si>
  <si>
    <t>Caminhão basculante para concreto com capacidade de 7 m³ - 188 kW</t>
  </si>
  <si>
    <t>3,7327185</t>
  </si>
  <si>
    <t>1,1787745</t>
  </si>
  <si>
    <t xml:space="preserve"> E9604 </t>
  </si>
  <si>
    <t>Caminhão basculante para rocha com capacidade de 8 m³ - 210 kW</t>
  </si>
  <si>
    <t>0,9692246</t>
  </si>
  <si>
    <t>0,1846175</t>
  </si>
  <si>
    <t xml:space="preserve"> E9600 </t>
  </si>
  <si>
    <t>Caminhão betoneira com capacidade de 8 m³ - 188 kW</t>
  </si>
  <si>
    <t xml:space="preserve"> E9592 </t>
  </si>
  <si>
    <t>Caminhão carroceria com capacidade de 15 t - 188 kW</t>
  </si>
  <si>
    <t xml:space="preserve"> E9687 </t>
  </si>
  <si>
    <t>Caminhão carroceria com capacidade de 5 t - 115 kW</t>
  </si>
  <si>
    <t xml:space="preserve"> E9686 </t>
  </si>
  <si>
    <t>Caminhão carroceria com guindauto com capacidade de 20 t.m - 136 kW</t>
  </si>
  <si>
    <t>0,0000000</t>
  </si>
  <si>
    <t xml:space="preserve"> E9041 </t>
  </si>
  <si>
    <t>Caminhão carroceria com guindauto com capacidade de 45 t.m - 188 kW</t>
  </si>
  <si>
    <t>36,0969186</t>
  </si>
  <si>
    <t xml:space="preserve"> E9644 </t>
  </si>
  <si>
    <t>Caminhão demarcador de faixas com sistema de pintura a frio - 28 kW/115 kW</t>
  </si>
  <si>
    <t>36,1655081</t>
  </si>
  <si>
    <t xml:space="preserve"> E9645 </t>
  </si>
  <si>
    <t>Caminhão demarcador de faixas com sistema de pintura a quente - 5 kW/30,10 kW/136 kW</t>
  </si>
  <si>
    <t>12,8625785</t>
  </si>
  <si>
    <t xml:space="preserve"> E9027 </t>
  </si>
  <si>
    <t>Caminhão distribuidor de cimento e cal com capacidade de 17 m³ - 210 kW</t>
  </si>
  <si>
    <t>24,6457347</t>
  </si>
  <si>
    <t>52,3714959</t>
  </si>
  <si>
    <t xml:space="preserve"> E9792 </t>
  </si>
  <si>
    <t>Caminhão para hidrossemeadura com capacidade de 7.500 l - 136 kW</t>
  </si>
  <si>
    <t>126,9157660</t>
  </si>
  <si>
    <t xml:space="preserve"> E9146 </t>
  </si>
  <si>
    <t>Caminhão silo com capacidade de 30 m³ - 265 kW</t>
  </si>
  <si>
    <t xml:space="preserve"> E9571 </t>
  </si>
  <si>
    <t>Caminhão tanque com capacidade de 10.000 l - 188 kW</t>
  </si>
  <si>
    <t xml:space="preserve"> E9605 </t>
  </si>
  <si>
    <t>Caminhão tanque com capacidade de 6.000 l - 136 kW</t>
  </si>
  <si>
    <t>26,4485931</t>
  </si>
  <si>
    <t>356,7656733</t>
  </si>
  <si>
    <t xml:space="preserve"> E9509 </t>
  </si>
  <si>
    <t>Caminhão tanque distribuidor de asfalto com capacidade de 6.000 l - 7 kW/136 kW</t>
  </si>
  <si>
    <t xml:space="preserve"> E9584 </t>
  </si>
  <si>
    <t>Carregadeira de pneus com capacidade de 1,72 m³ - 113 kW</t>
  </si>
  <si>
    <t xml:space="preserve"> E9511 </t>
  </si>
  <si>
    <t>Carregadeira de pneus com capacidade de 3,40 m³ - 195 kW</t>
  </si>
  <si>
    <t>130,7553091</t>
  </si>
  <si>
    <t xml:space="preserve"> E9168 </t>
  </si>
  <si>
    <t>Carregadeira de pneus com implemento de garfo - 195 kW</t>
  </si>
  <si>
    <t>24,1379021</t>
  </si>
  <si>
    <t xml:space="preserve"> E9581 </t>
  </si>
  <si>
    <t>Carregadeira de pneus para rocha com capacidade de 1,72 m³ - 113 kW</t>
  </si>
  <si>
    <t>0,5769167</t>
  </si>
  <si>
    <t xml:space="preserve"> E9065 </t>
  </si>
  <si>
    <t>Carro controle ferroviário - 186 kW</t>
  </si>
  <si>
    <t xml:space="preserve"> E9011 </t>
  </si>
  <si>
    <t>Carro manual modelo plataforma de 200 x 80 cm com capacidade de 800 kg</t>
  </si>
  <si>
    <t>25,8438407</t>
  </si>
  <si>
    <t xml:space="preserve"> E9583 </t>
  </si>
  <si>
    <t>Distribuidor de agregados rebocável com capacidade de 1,9 m³</t>
  </si>
  <si>
    <t>38,2559498</t>
  </si>
  <si>
    <t xml:space="preserve"> E9514 </t>
  </si>
  <si>
    <t>Distribuidor de agregados sobre pneus autopropelido - 130 kW</t>
  </si>
  <si>
    <t xml:space="preserve"> E9052 </t>
  </si>
  <si>
    <t>Empilhadeira a diesel com capacidade de 10 t - 82 kW</t>
  </si>
  <si>
    <t>303,6563372</t>
  </si>
  <si>
    <t xml:space="preserve"> E9515 </t>
  </si>
  <si>
    <t>Escavadeira hidráulica sobre esteiras com caçamba com capacidade de 1,56 m³ - 118 kW</t>
  </si>
  <si>
    <t xml:space="preserve"> E9678 </t>
  </si>
  <si>
    <t>Fresadora a frio - 410 kW</t>
  </si>
  <si>
    <t>0,0839431</t>
  </si>
  <si>
    <t xml:space="preserve"> E9660 </t>
  </si>
  <si>
    <t>Guindaste móvel sobre esteiras com capacidade de 40 t - 186 kW</t>
  </si>
  <si>
    <t>833,4487726</t>
  </si>
  <si>
    <t xml:space="preserve"> E9094 </t>
  </si>
  <si>
    <t>Guindaste móvel sobre pneus com 6 eixos com capacidade máxima de 350 t - 450 kW</t>
  </si>
  <si>
    <t>46,2650592</t>
  </si>
  <si>
    <t xml:space="preserve"> E9149 </t>
  </si>
  <si>
    <t>Máquina de aplicação e extração de grampo elástico tipo Pandrol - 6,70 kW</t>
  </si>
  <si>
    <t xml:space="preserve"> E9051 </t>
  </si>
  <si>
    <t>Máquina levantadora e posicionadora de via - 7,40 kW</t>
  </si>
  <si>
    <t xml:space="preserve"> E9697 </t>
  </si>
  <si>
    <t>Minicarregadeira de pneus com vassoura de 1,8 m - 45,50 kW</t>
  </si>
  <si>
    <t>0,0688335</t>
  </si>
  <si>
    <t>0,0151096</t>
  </si>
  <si>
    <t xml:space="preserve"> E9524 </t>
  </si>
  <si>
    <t>Motoniveladora - 93 kW</t>
  </si>
  <si>
    <t xml:space="preserve"> E9798 </t>
  </si>
  <si>
    <t>Perfuratriz hidráulica rotopercussiva - 123 kW</t>
  </si>
  <si>
    <t>1.989,6708950</t>
  </si>
  <si>
    <t xml:space="preserve"> E9642 </t>
  </si>
  <si>
    <t>Perfuratriz hidráulica sobre esteiras para estaca raiz - 56 kW</t>
  </si>
  <si>
    <t>6,2699783</t>
  </si>
  <si>
    <t xml:space="preserve"> E9020 </t>
  </si>
  <si>
    <t>Recicladora a frio - 455 kW</t>
  </si>
  <si>
    <t>77,0172307</t>
  </si>
  <si>
    <t xml:space="preserve"> E9774 </t>
  </si>
  <si>
    <t>Retroescavadeira de pneus com caçamba de escavação trapezoidal ou triangular com seção</t>
  </si>
  <si>
    <t>83,3803109</t>
  </si>
  <si>
    <t xml:space="preserve"> E9773 </t>
  </si>
  <si>
    <t>9,0396642</t>
  </si>
  <si>
    <t xml:space="preserve"> E9526 </t>
  </si>
  <si>
    <t>Retroescavadeira de pneus com capacidade de 0,76 m³ - 58 kW</t>
  </si>
  <si>
    <t xml:space="preserve"> E9762 </t>
  </si>
  <si>
    <t>Rolo compactador de pneus autopropelido de 27 t - 85 kW</t>
  </si>
  <si>
    <t xml:space="preserve"> E9682 </t>
  </si>
  <si>
    <t>Rolo compactador liso tandem vibratório autopropelido de 1,6 t - 18 kW</t>
  </si>
  <si>
    <t xml:space="preserve"> E9681 </t>
  </si>
  <si>
    <t>Rolo compactador liso tandem vibratório autopropelido de 10,4 t - 82 kW</t>
  </si>
  <si>
    <t xml:space="preserve"> E9530 </t>
  </si>
  <si>
    <t>Rolo compactador liso vibratório autopropelido por pneus de 11 t - 97 kW</t>
  </si>
  <si>
    <t xml:space="preserve"> E9685 </t>
  </si>
  <si>
    <t>Rolo compactador pé de carneiro vibratório autopropelido por pneus de 11,6 t - 82 kW</t>
  </si>
  <si>
    <t>31,4889710</t>
  </si>
  <si>
    <t xml:space="preserve"> E9710 </t>
  </si>
  <si>
    <t>Socadora automática de linha - 253 kW</t>
  </si>
  <si>
    <t xml:space="preserve"> E9558 </t>
  </si>
  <si>
    <t>Tanque de estocagem de asfalto com capacidade de 30.000 l</t>
  </si>
  <si>
    <t xml:space="preserve"> E9071 </t>
  </si>
  <si>
    <t>Transportador manual carrinho de mão com capacidade de 80 l</t>
  </si>
  <si>
    <t xml:space="preserve"> E9008 </t>
  </si>
  <si>
    <t>Transportador manual de tubos de concreto com capacidade de 1 t</t>
  </si>
  <si>
    <t>673,7000000</t>
  </si>
  <si>
    <t xml:space="preserve"> E9064 </t>
  </si>
  <si>
    <t>Transportador manual gerica com capacidade de 180 l</t>
  </si>
  <si>
    <t xml:space="preserve"> E9577 </t>
  </si>
  <si>
    <t>Trator agrícola sobre pneus - 77 kW</t>
  </si>
  <si>
    <t xml:space="preserve"> E9540 </t>
  </si>
  <si>
    <t>Trator sobre esteiras com lâmina - 127 kW</t>
  </si>
  <si>
    <t xml:space="preserve"> E9541 </t>
  </si>
  <si>
    <t>Trator sobre esteiras com lâmina - 259 kW</t>
  </si>
  <si>
    <t>222,7605103</t>
  </si>
  <si>
    <t xml:space="preserve"> E9545 </t>
  </si>
  <si>
    <t>Vibroacabadora de asfalto sobre esteiras - 82 kW</t>
  </si>
  <si>
    <t xml:space="preserve"> E9588 </t>
  </si>
  <si>
    <t>Vibroacabadora de concreto sobre esteiras com fôrmas deslizantes - 205 kW</t>
  </si>
  <si>
    <t>1,0191384</t>
  </si>
  <si>
    <t>0,2087440</t>
  </si>
  <si>
    <r>
      <t xml:space="preserve">16,36 </t>
    </r>
    <r>
      <rPr>
        <vertAlign val="superscript"/>
        <sz val="7"/>
        <rFont val="Arial"/>
        <family val="2"/>
      </rPr>
      <t>(1)</t>
    </r>
  </si>
  <si>
    <r>
      <t xml:space="preserve">16,58 </t>
    </r>
    <r>
      <rPr>
        <vertAlign val="superscript"/>
        <sz val="7"/>
        <rFont val="Arial"/>
        <family val="2"/>
      </rPr>
      <t>(1)</t>
    </r>
  </si>
  <si>
    <t>SÉRIE COM DESONERAÇÃO DA FOLHA DE PAGAMENTO DOS SALÁRIOS</t>
  </si>
  <si>
    <r>
      <t xml:space="preserve">5,95 </t>
    </r>
    <r>
      <rPr>
        <vertAlign val="superscript"/>
        <sz val="8"/>
        <rFont val="Arial"/>
        <family val="2"/>
      </rPr>
      <t>(1)</t>
    </r>
  </si>
  <si>
    <r>
      <t>5,63</t>
    </r>
    <r>
      <rPr>
        <vertAlign val="superscript"/>
        <sz val="8"/>
        <rFont val="Arial"/>
        <family val="2"/>
      </rPr>
      <t xml:space="preserve"> (1)</t>
    </r>
  </si>
  <si>
    <r>
      <t xml:space="preserve">5,96 </t>
    </r>
    <r>
      <rPr>
        <vertAlign val="superscript"/>
        <sz val="8"/>
        <rFont val="Arial"/>
        <family val="2"/>
      </rPr>
      <t>(1)</t>
    </r>
  </si>
  <si>
    <r>
      <t xml:space="preserve">6,16 </t>
    </r>
    <r>
      <rPr>
        <vertAlign val="superscript"/>
        <sz val="8"/>
        <rFont val="Arial"/>
        <family val="2"/>
      </rPr>
      <t>(1)</t>
    </r>
  </si>
  <si>
    <r>
      <t>0,75</t>
    </r>
    <r>
      <rPr>
        <vertAlign val="superscript"/>
        <sz val="8"/>
        <rFont val="Arial"/>
        <family val="2"/>
      </rPr>
      <t xml:space="preserve"> (1)</t>
    </r>
  </si>
  <si>
    <r>
      <t xml:space="preserve">5,79 </t>
    </r>
    <r>
      <rPr>
        <vertAlign val="superscript"/>
        <sz val="8"/>
        <rFont val="Arial"/>
        <family val="2"/>
      </rPr>
      <t>(1)</t>
    </r>
  </si>
  <si>
    <r>
      <t xml:space="preserve">0,99 </t>
    </r>
    <r>
      <rPr>
        <vertAlign val="superscript"/>
        <sz val="8"/>
        <rFont val="Arial"/>
        <family val="2"/>
      </rPr>
      <t>(1)</t>
    </r>
  </si>
  <si>
    <r>
      <t xml:space="preserve">5,49 </t>
    </r>
    <r>
      <rPr>
        <vertAlign val="superscript"/>
        <sz val="8"/>
        <rFont val="Arial"/>
        <family val="2"/>
      </rPr>
      <t>(1)</t>
    </r>
  </si>
  <si>
    <r>
      <t xml:space="preserve">5,59 </t>
    </r>
    <r>
      <rPr>
        <vertAlign val="superscript"/>
        <sz val="8"/>
        <rFont val="Arial"/>
        <family val="2"/>
      </rPr>
      <t>(1)</t>
    </r>
  </si>
  <si>
    <r>
      <t xml:space="preserve">5,32 </t>
    </r>
    <r>
      <rPr>
        <vertAlign val="superscript"/>
        <sz val="8"/>
        <rFont val="Arial"/>
        <family val="2"/>
      </rPr>
      <t>(1)</t>
    </r>
  </si>
  <si>
    <r>
      <t xml:space="preserve">0,33 </t>
    </r>
    <r>
      <rPr>
        <vertAlign val="superscript"/>
        <sz val="8"/>
        <rFont val="Arial"/>
        <family val="2"/>
      </rPr>
      <t>(1)</t>
    </r>
  </si>
  <si>
    <r>
      <t>5,25</t>
    </r>
    <r>
      <rPr>
        <vertAlign val="superscript"/>
        <sz val="8"/>
        <rFont val="Arial"/>
        <family val="2"/>
      </rPr>
      <t xml:space="preserve"> (1)</t>
    </r>
  </si>
  <si>
    <r>
      <t xml:space="preserve">1,20 </t>
    </r>
    <r>
      <rPr>
        <vertAlign val="superscript"/>
        <sz val="8"/>
        <rFont val="Arial"/>
        <family val="2"/>
      </rPr>
      <t>(1)</t>
    </r>
  </si>
  <si>
    <r>
      <t>5,09</t>
    </r>
    <r>
      <rPr>
        <vertAlign val="superscript"/>
        <sz val="8"/>
        <rFont val="Arial"/>
        <family val="2"/>
      </rPr>
      <t xml:space="preserve"> (1)</t>
    </r>
  </si>
  <si>
    <r>
      <t>5,20</t>
    </r>
    <r>
      <rPr>
        <vertAlign val="superscript"/>
        <sz val="8"/>
        <rFont val="Arial"/>
        <family val="2"/>
      </rPr>
      <t xml:space="preserve"> (1)</t>
    </r>
  </si>
  <si>
    <r>
      <t xml:space="preserve">5,85 </t>
    </r>
    <r>
      <rPr>
        <vertAlign val="superscript"/>
        <sz val="8"/>
        <rFont val="Arial"/>
        <family val="2"/>
      </rPr>
      <t>(1)</t>
    </r>
  </si>
  <si>
    <r>
      <t xml:space="preserve">5,37 </t>
    </r>
    <r>
      <rPr>
        <vertAlign val="superscript"/>
        <sz val="8"/>
        <rFont val="Arial"/>
        <family val="2"/>
      </rPr>
      <t>(1)</t>
    </r>
  </si>
  <si>
    <r>
      <t xml:space="preserve">5,64 </t>
    </r>
    <r>
      <rPr>
        <vertAlign val="superscript"/>
        <sz val="8"/>
        <rFont val="Arial"/>
        <family val="2"/>
      </rPr>
      <t>(1)</t>
    </r>
  </si>
  <si>
    <r>
      <t xml:space="preserve">1,90 </t>
    </r>
    <r>
      <rPr>
        <vertAlign val="superscript"/>
        <sz val="8"/>
        <rFont val="Arial"/>
        <family val="2"/>
      </rPr>
      <t>(1)</t>
    </r>
  </si>
  <si>
    <r>
      <t xml:space="preserve">6,26 </t>
    </r>
    <r>
      <rPr>
        <vertAlign val="superscript"/>
        <sz val="8"/>
        <rFont val="Arial"/>
        <family val="2"/>
      </rPr>
      <t>(1)</t>
    </r>
  </si>
  <si>
    <r>
      <t xml:space="preserve">5,24 </t>
    </r>
    <r>
      <rPr>
        <vertAlign val="superscript"/>
        <sz val="8"/>
        <rFont val="Arial"/>
        <family val="2"/>
      </rPr>
      <t>(1)</t>
    </r>
  </si>
  <si>
    <r>
      <t xml:space="preserve">5,89 </t>
    </r>
    <r>
      <rPr>
        <vertAlign val="superscript"/>
        <sz val="8"/>
        <rFont val="Arial"/>
        <family val="2"/>
      </rPr>
      <t>(1)</t>
    </r>
  </si>
  <si>
    <r>
      <t xml:space="preserve">6,73 </t>
    </r>
    <r>
      <rPr>
        <vertAlign val="superscript"/>
        <sz val="8"/>
        <rFont val="Arial"/>
        <family val="2"/>
      </rPr>
      <t>(1)</t>
    </r>
  </si>
  <si>
    <r>
      <t xml:space="preserve">5,34 </t>
    </r>
    <r>
      <rPr>
        <vertAlign val="superscript"/>
        <sz val="8"/>
        <rFont val="Arial"/>
        <family val="2"/>
      </rPr>
      <t>(1)</t>
    </r>
  </si>
  <si>
    <r>
      <t xml:space="preserve">4,45 </t>
    </r>
    <r>
      <rPr>
        <vertAlign val="superscript"/>
        <sz val="8"/>
        <rFont val="Arial"/>
        <family val="2"/>
      </rPr>
      <t>(1)</t>
    </r>
  </si>
  <si>
    <r>
      <t xml:space="preserve">6,62 </t>
    </r>
    <r>
      <rPr>
        <vertAlign val="superscript"/>
        <sz val="8"/>
        <rFont val="Arial"/>
        <family val="2"/>
      </rPr>
      <t>(1)</t>
    </r>
  </si>
  <si>
    <r>
      <t xml:space="preserve">5,12 </t>
    </r>
    <r>
      <rPr>
        <vertAlign val="superscript"/>
        <sz val="8"/>
        <rFont val="Arial"/>
        <family val="2"/>
      </rPr>
      <t>(1)</t>
    </r>
  </si>
  <si>
    <r>
      <t xml:space="preserve">4,81 </t>
    </r>
    <r>
      <rPr>
        <vertAlign val="superscript"/>
        <sz val="8"/>
        <rFont val="Arial"/>
        <family val="2"/>
      </rPr>
      <t>(1)</t>
    </r>
  </si>
  <si>
    <r>
      <t>4,68</t>
    </r>
    <r>
      <rPr>
        <vertAlign val="superscript"/>
        <sz val="8"/>
        <rFont val="Arial"/>
        <family val="2"/>
      </rPr>
      <t xml:space="preserve"> (1)</t>
    </r>
  </si>
  <si>
    <r>
      <t xml:space="preserve">6,07 </t>
    </r>
    <r>
      <rPr>
        <vertAlign val="superscript"/>
        <sz val="8"/>
        <rFont val="Arial"/>
        <family val="2"/>
      </rPr>
      <t>(1)</t>
    </r>
  </si>
  <si>
    <r>
      <t xml:space="preserve">7,43 </t>
    </r>
    <r>
      <rPr>
        <vertAlign val="superscript"/>
        <sz val="8"/>
        <rFont val="Arial"/>
        <family val="2"/>
      </rPr>
      <t>(1)</t>
    </r>
  </si>
  <si>
    <r>
      <t xml:space="preserve">5,61 </t>
    </r>
    <r>
      <rPr>
        <vertAlign val="superscript"/>
        <sz val="8"/>
        <rFont val="Arial"/>
        <family val="2"/>
      </rPr>
      <t>(1)</t>
    </r>
  </si>
  <si>
    <r>
      <t xml:space="preserve">5,43 </t>
    </r>
    <r>
      <rPr>
        <vertAlign val="superscript"/>
        <sz val="8"/>
        <rFont val="Arial"/>
        <family val="2"/>
      </rPr>
      <t>(1)</t>
    </r>
  </si>
  <si>
    <r>
      <t xml:space="preserve">4,59 </t>
    </r>
    <r>
      <rPr>
        <vertAlign val="superscript"/>
        <sz val="8"/>
        <rFont val="Arial"/>
        <family val="2"/>
      </rPr>
      <t>(1)</t>
    </r>
  </si>
  <si>
    <r>
      <t xml:space="preserve">5,00 </t>
    </r>
    <r>
      <rPr>
        <vertAlign val="superscript"/>
        <sz val="8"/>
        <rFont val="Arial"/>
        <family val="2"/>
      </rPr>
      <t>(1)</t>
    </r>
  </si>
  <si>
    <r>
      <t xml:space="preserve">6,37 </t>
    </r>
    <r>
      <rPr>
        <vertAlign val="superscript"/>
        <sz val="8"/>
        <rFont val="Arial"/>
        <family val="2"/>
      </rPr>
      <t>(1)</t>
    </r>
  </si>
  <si>
    <r>
      <t xml:space="preserve">7,32 </t>
    </r>
    <r>
      <rPr>
        <vertAlign val="superscript"/>
        <sz val="8"/>
        <rFont val="Arial"/>
        <family val="2"/>
      </rPr>
      <t>(1)</t>
    </r>
  </si>
  <si>
    <r>
      <t xml:space="preserve">5,76 </t>
    </r>
    <r>
      <rPr>
        <vertAlign val="superscript"/>
        <sz val="8"/>
        <rFont val="Arial"/>
        <family val="2"/>
      </rPr>
      <t>(1)</t>
    </r>
  </si>
  <si>
    <r>
      <t xml:space="preserve">5,01 </t>
    </r>
    <r>
      <rPr>
        <vertAlign val="superscript"/>
        <sz val="8"/>
        <rFont val="Arial"/>
        <family val="2"/>
      </rPr>
      <t>(1)</t>
    </r>
  </si>
  <si>
    <r>
      <t xml:space="preserve">6,19 </t>
    </r>
    <r>
      <rPr>
        <vertAlign val="superscript"/>
        <sz val="8"/>
        <rFont val="Arial"/>
        <family val="2"/>
      </rPr>
      <t>(1)</t>
    </r>
  </si>
  <si>
    <r>
      <t>6,07</t>
    </r>
    <r>
      <rPr>
        <vertAlign val="superscript"/>
        <sz val="8"/>
        <rFont val="Arial"/>
        <family val="2"/>
      </rPr>
      <t xml:space="preserve"> (1)</t>
    </r>
  </si>
  <si>
    <r>
      <t xml:space="preserve">1,10 </t>
    </r>
    <r>
      <rPr>
        <vertAlign val="superscript"/>
        <sz val="8"/>
        <rFont val="Arial"/>
        <family val="2"/>
      </rPr>
      <t>(1)</t>
    </r>
  </si>
  <si>
    <r>
      <t xml:space="preserve">5,50 </t>
    </r>
    <r>
      <rPr>
        <vertAlign val="superscript"/>
        <sz val="8"/>
        <rFont val="Arial"/>
        <family val="2"/>
      </rPr>
      <t>(1)</t>
    </r>
  </si>
  <si>
    <r>
      <t>0,95</t>
    </r>
    <r>
      <rPr>
        <vertAlign val="superscript"/>
        <sz val="8"/>
        <rFont val="Arial"/>
        <family val="2"/>
      </rPr>
      <t xml:space="preserve"> (1)</t>
    </r>
  </si>
  <si>
    <r>
      <t xml:space="preserve">6,00 </t>
    </r>
    <r>
      <rPr>
        <vertAlign val="superscript"/>
        <sz val="8"/>
        <rFont val="Arial"/>
        <family val="2"/>
      </rPr>
      <t>(1)</t>
    </r>
  </si>
  <si>
    <r>
      <t xml:space="preserve">1,72 </t>
    </r>
    <r>
      <rPr>
        <vertAlign val="superscript"/>
        <sz val="8"/>
        <rFont val="Arial"/>
        <family val="2"/>
      </rPr>
      <t>(1)</t>
    </r>
  </si>
  <si>
    <r>
      <t xml:space="preserve">1,15 </t>
    </r>
    <r>
      <rPr>
        <vertAlign val="superscript"/>
        <sz val="8"/>
        <rFont val="Arial"/>
        <family val="2"/>
      </rPr>
      <t>(1)</t>
    </r>
  </si>
  <si>
    <r>
      <t xml:space="preserve">2,45 </t>
    </r>
    <r>
      <rPr>
        <vertAlign val="superscript"/>
        <sz val="8"/>
        <rFont val="Arial"/>
        <family val="2"/>
      </rPr>
      <t>(1)</t>
    </r>
  </si>
  <si>
    <r>
      <t>5,98</t>
    </r>
    <r>
      <rPr>
        <vertAlign val="superscript"/>
        <sz val="8"/>
        <rFont val="Arial"/>
        <family val="2"/>
      </rPr>
      <t xml:space="preserve"> (1)</t>
    </r>
  </si>
  <si>
    <r>
      <t xml:space="preserve">6,49 </t>
    </r>
    <r>
      <rPr>
        <vertAlign val="superscript"/>
        <sz val="8"/>
        <rFont val="Arial"/>
        <family val="2"/>
      </rPr>
      <t>(1)</t>
    </r>
  </si>
  <si>
    <r>
      <t xml:space="preserve">6,11 </t>
    </r>
    <r>
      <rPr>
        <vertAlign val="superscript"/>
        <sz val="8"/>
        <rFont val="Arial"/>
        <family val="2"/>
      </rPr>
      <t>(1)</t>
    </r>
  </si>
  <si>
    <r>
      <t xml:space="preserve">0,71 </t>
    </r>
    <r>
      <rPr>
        <vertAlign val="superscript"/>
        <sz val="8"/>
        <rFont val="Arial"/>
        <family val="2"/>
      </rPr>
      <t>(1)</t>
    </r>
  </si>
  <si>
    <r>
      <t>5,40</t>
    </r>
    <r>
      <rPr>
        <vertAlign val="superscript"/>
        <sz val="8"/>
        <rFont val="Arial"/>
        <family val="2"/>
      </rPr>
      <t xml:space="preserve"> (1)</t>
    </r>
  </si>
  <si>
    <r>
      <t xml:space="preserve">2,10 </t>
    </r>
    <r>
      <rPr>
        <vertAlign val="superscript"/>
        <sz val="8"/>
        <rFont val="Arial"/>
        <family val="2"/>
      </rPr>
      <t>(1)</t>
    </r>
  </si>
  <si>
    <r>
      <t>6,72</t>
    </r>
    <r>
      <rPr>
        <vertAlign val="superscript"/>
        <sz val="8"/>
        <rFont val="Arial"/>
        <family val="2"/>
      </rPr>
      <t xml:space="preserve"> (1)</t>
    </r>
  </si>
  <si>
    <r>
      <t xml:space="preserve">6,34 </t>
    </r>
    <r>
      <rPr>
        <vertAlign val="superscript"/>
        <sz val="8"/>
        <rFont val="Arial"/>
        <family val="2"/>
      </rPr>
      <t>(1)</t>
    </r>
  </si>
  <si>
    <r>
      <t xml:space="preserve">7,39 </t>
    </r>
    <r>
      <rPr>
        <vertAlign val="superscript"/>
        <sz val="8"/>
        <rFont val="Arial"/>
        <family val="2"/>
      </rPr>
      <t>(1)</t>
    </r>
  </si>
  <si>
    <r>
      <t xml:space="preserve">5,18 </t>
    </r>
    <r>
      <rPr>
        <vertAlign val="superscript"/>
        <sz val="8"/>
        <rFont val="Arial"/>
        <family val="2"/>
      </rPr>
      <t>(1)</t>
    </r>
  </si>
  <si>
    <r>
      <t xml:space="preserve">6,32 </t>
    </r>
    <r>
      <rPr>
        <vertAlign val="superscript"/>
        <sz val="8"/>
        <rFont val="Arial"/>
        <family val="2"/>
      </rPr>
      <t>(1)</t>
    </r>
  </si>
  <si>
    <r>
      <t>4,87</t>
    </r>
    <r>
      <rPr>
        <vertAlign val="superscript"/>
        <sz val="8"/>
        <rFont val="Arial"/>
        <family val="2"/>
      </rPr>
      <t xml:space="preserve"> (1)</t>
    </r>
  </si>
  <si>
    <r>
      <t>6,92</t>
    </r>
    <r>
      <rPr>
        <vertAlign val="superscript"/>
        <sz val="8"/>
        <rFont val="Arial"/>
        <family val="2"/>
      </rPr>
      <t xml:space="preserve"> (1)</t>
    </r>
  </si>
  <si>
    <r>
      <t xml:space="preserve">6,76 </t>
    </r>
    <r>
      <rPr>
        <vertAlign val="superscript"/>
        <sz val="8"/>
        <rFont val="Arial"/>
        <family val="2"/>
      </rPr>
      <t>(1)</t>
    </r>
  </si>
  <si>
    <r>
      <t xml:space="preserve">5,63 </t>
    </r>
    <r>
      <rPr>
        <vertAlign val="superscript"/>
        <sz val="8"/>
        <rFont val="Arial"/>
        <family val="2"/>
      </rPr>
      <t>(1)</t>
    </r>
  </si>
  <si>
    <r>
      <t>6,53</t>
    </r>
    <r>
      <rPr>
        <vertAlign val="superscript"/>
        <sz val="8"/>
        <rFont val="Arial"/>
        <family val="2"/>
      </rPr>
      <t xml:space="preserve"> (1)</t>
    </r>
  </si>
  <si>
    <r>
      <t>5,71</t>
    </r>
    <r>
      <rPr>
        <vertAlign val="superscript"/>
        <sz val="8"/>
        <rFont val="Arial"/>
        <family val="2"/>
      </rPr>
      <t xml:space="preserve"> (1)</t>
    </r>
  </si>
  <si>
    <r>
      <t xml:space="preserve">5,66 </t>
    </r>
    <r>
      <rPr>
        <vertAlign val="superscript"/>
        <sz val="8"/>
        <rFont val="Arial"/>
        <family val="2"/>
      </rPr>
      <t>(1)</t>
    </r>
  </si>
  <si>
    <r>
      <t xml:space="preserve">6,52 </t>
    </r>
    <r>
      <rPr>
        <vertAlign val="superscript"/>
        <sz val="8"/>
        <rFont val="Arial"/>
        <family val="2"/>
      </rPr>
      <t>(1)</t>
    </r>
  </si>
  <si>
    <r>
      <t>6,55</t>
    </r>
    <r>
      <rPr>
        <vertAlign val="superscript"/>
        <sz val="8"/>
        <rFont val="Arial"/>
        <family val="2"/>
      </rPr>
      <t xml:space="preserve"> (1)</t>
    </r>
  </si>
  <si>
    <r>
      <t xml:space="preserve">6,05 </t>
    </r>
    <r>
      <rPr>
        <vertAlign val="superscript"/>
        <sz val="8"/>
        <rFont val="Arial"/>
        <family val="2"/>
      </rPr>
      <t>(1)</t>
    </r>
  </si>
  <si>
    <r>
      <t xml:space="preserve">5,77 </t>
    </r>
    <r>
      <rPr>
        <vertAlign val="superscript"/>
        <sz val="8"/>
        <rFont val="Arial"/>
        <family val="2"/>
      </rPr>
      <t>(1)</t>
    </r>
  </si>
  <si>
    <r>
      <t>5,76</t>
    </r>
    <r>
      <rPr>
        <vertAlign val="superscript"/>
        <sz val="8"/>
        <rFont val="Arial"/>
        <family val="2"/>
      </rPr>
      <t xml:space="preserve"> (1)</t>
    </r>
  </si>
  <si>
    <r>
      <t xml:space="preserve">5,91 </t>
    </r>
    <r>
      <rPr>
        <vertAlign val="superscript"/>
        <sz val="8"/>
        <rFont val="Arial"/>
        <family val="2"/>
      </rPr>
      <t>(1)</t>
    </r>
  </si>
  <si>
    <r>
      <t xml:space="preserve">6,06 </t>
    </r>
    <r>
      <rPr>
        <vertAlign val="superscript"/>
        <sz val="8"/>
        <rFont val="Arial"/>
        <family val="2"/>
      </rPr>
      <t>(1)</t>
    </r>
  </si>
  <si>
    <r>
      <t xml:space="preserve">6,13 </t>
    </r>
    <r>
      <rPr>
        <vertAlign val="superscript"/>
        <sz val="8"/>
        <rFont val="Arial"/>
        <family val="2"/>
      </rPr>
      <t>(1)</t>
    </r>
  </si>
  <si>
    <r>
      <t xml:space="preserve">5,62 </t>
    </r>
    <r>
      <rPr>
        <vertAlign val="superscript"/>
        <sz val="8"/>
        <rFont val="Arial"/>
        <family val="2"/>
      </rPr>
      <t>(1)</t>
    </r>
  </si>
  <si>
    <r>
      <t xml:space="preserve">5,30 </t>
    </r>
    <r>
      <rPr>
        <vertAlign val="superscript"/>
        <sz val="8"/>
        <rFont val="Arial"/>
        <family val="2"/>
      </rPr>
      <t>(1)</t>
    </r>
  </si>
  <si>
    <r>
      <t>5,58</t>
    </r>
    <r>
      <rPr>
        <vertAlign val="superscript"/>
        <sz val="8"/>
        <rFont val="Arial"/>
        <family val="2"/>
      </rPr>
      <t xml:space="preserve"> (1)</t>
    </r>
  </si>
  <si>
    <r>
      <t xml:space="preserve">4,82 </t>
    </r>
    <r>
      <rPr>
        <vertAlign val="superscript"/>
        <sz val="8"/>
        <rFont val="Arial"/>
        <family val="2"/>
      </rPr>
      <t>(1)</t>
    </r>
  </si>
  <si>
    <r>
      <t xml:space="preserve">0,51 </t>
    </r>
    <r>
      <rPr>
        <vertAlign val="superscript"/>
        <sz val="8"/>
        <rFont val="Arial"/>
        <family val="2"/>
      </rPr>
      <t>(1)</t>
    </r>
  </si>
  <si>
    <r>
      <t xml:space="preserve">6,36 </t>
    </r>
    <r>
      <rPr>
        <vertAlign val="superscript"/>
        <sz val="8"/>
        <rFont val="Arial"/>
        <family val="2"/>
      </rPr>
      <t>(1)</t>
    </r>
  </si>
  <si>
    <r>
      <t xml:space="preserve">5,41 </t>
    </r>
    <r>
      <rPr>
        <vertAlign val="superscript"/>
        <sz val="8"/>
        <rFont val="Arial"/>
        <family val="2"/>
      </rPr>
      <t>(1)</t>
    </r>
  </si>
  <si>
    <r>
      <t xml:space="preserve">0,41 </t>
    </r>
    <r>
      <rPr>
        <vertAlign val="superscript"/>
        <sz val="8"/>
        <rFont val="Arial"/>
        <family val="2"/>
      </rPr>
      <t>(1)</t>
    </r>
  </si>
  <si>
    <r>
      <t xml:space="preserve">4,08 </t>
    </r>
    <r>
      <rPr>
        <vertAlign val="superscript"/>
        <sz val="8"/>
        <rFont val="Arial"/>
        <family val="2"/>
      </rPr>
      <t>(1)</t>
    </r>
  </si>
  <si>
    <r>
      <t xml:space="preserve">0,42 </t>
    </r>
    <r>
      <rPr>
        <vertAlign val="superscript"/>
        <sz val="8"/>
        <rFont val="Arial"/>
        <family val="2"/>
      </rPr>
      <t>(1)</t>
    </r>
  </si>
  <si>
    <r>
      <t xml:space="preserve">0,65 </t>
    </r>
    <r>
      <rPr>
        <vertAlign val="superscript"/>
        <sz val="8"/>
        <rFont val="Arial"/>
        <family val="2"/>
      </rPr>
      <t>(1)</t>
    </r>
  </si>
  <si>
    <r>
      <t xml:space="preserve">6,08 </t>
    </r>
    <r>
      <rPr>
        <vertAlign val="superscript"/>
        <sz val="8"/>
        <rFont val="Arial"/>
        <family val="2"/>
      </rPr>
      <t>(1)</t>
    </r>
  </si>
  <si>
    <r>
      <t xml:space="preserve">0,82 </t>
    </r>
    <r>
      <rPr>
        <vertAlign val="superscript"/>
        <sz val="8"/>
        <rFont val="Arial"/>
        <family val="2"/>
      </rPr>
      <t>(1)</t>
    </r>
  </si>
  <si>
    <r>
      <t xml:space="preserve">0,63 </t>
    </r>
    <r>
      <rPr>
        <vertAlign val="superscript"/>
        <sz val="8"/>
        <rFont val="Arial"/>
        <family val="2"/>
      </rPr>
      <t>(1)</t>
    </r>
  </si>
  <si>
    <r>
      <t xml:space="preserve">6,68 </t>
    </r>
    <r>
      <rPr>
        <vertAlign val="superscript"/>
        <sz val="8"/>
        <rFont val="Arial"/>
        <family val="2"/>
      </rPr>
      <t>(1)</t>
    </r>
  </si>
  <si>
    <r>
      <t xml:space="preserve">3,11 </t>
    </r>
    <r>
      <rPr>
        <vertAlign val="superscript"/>
        <sz val="8"/>
        <rFont val="Arial"/>
        <family val="2"/>
      </rPr>
      <t>(1)</t>
    </r>
  </si>
  <si>
    <r>
      <t xml:space="preserve">6,60 </t>
    </r>
    <r>
      <rPr>
        <vertAlign val="superscript"/>
        <sz val="8"/>
        <rFont val="Arial"/>
        <family val="2"/>
      </rPr>
      <t>(1)</t>
    </r>
  </si>
  <si>
    <r>
      <t xml:space="preserve">0,84 </t>
    </r>
    <r>
      <rPr>
        <vertAlign val="superscript"/>
        <sz val="8"/>
        <rFont val="Arial"/>
        <family val="2"/>
      </rPr>
      <t>(1)</t>
    </r>
  </si>
  <si>
    <r>
      <t xml:space="preserve">3,29 </t>
    </r>
    <r>
      <rPr>
        <vertAlign val="superscript"/>
        <sz val="8"/>
        <rFont val="Arial"/>
        <family val="2"/>
      </rPr>
      <t>(1)</t>
    </r>
  </si>
  <si>
    <r>
      <t xml:space="preserve">2,04 </t>
    </r>
    <r>
      <rPr>
        <vertAlign val="superscript"/>
        <sz val="8"/>
        <rFont val="Arial"/>
        <family val="2"/>
      </rPr>
      <t>(1)</t>
    </r>
  </si>
  <si>
    <r>
      <t xml:space="preserve">3,73 </t>
    </r>
    <r>
      <rPr>
        <vertAlign val="superscript"/>
        <sz val="8"/>
        <rFont val="Arial"/>
        <family val="2"/>
      </rPr>
      <t>(1)</t>
    </r>
  </si>
  <si>
    <r>
      <t xml:space="preserve">3,81 </t>
    </r>
    <r>
      <rPr>
        <vertAlign val="superscript"/>
        <sz val="8"/>
        <rFont val="Arial"/>
        <family val="2"/>
      </rPr>
      <t>(1)</t>
    </r>
  </si>
  <si>
    <r>
      <t xml:space="preserve">0,88 </t>
    </r>
    <r>
      <rPr>
        <vertAlign val="superscript"/>
        <sz val="8"/>
        <rFont val="Arial"/>
        <family val="2"/>
      </rPr>
      <t>(1)</t>
    </r>
  </si>
  <si>
    <r>
      <t xml:space="preserve">1,14 </t>
    </r>
    <r>
      <rPr>
        <vertAlign val="superscript"/>
        <sz val="8"/>
        <rFont val="Arial"/>
        <family val="2"/>
      </rPr>
      <t>(1)</t>
    </r>
  </si>
  <si>
    <r>
      <t xml:space="preserve">3,85 </t>
    </r>
    <r>
      <rPr>
        <vertAlign val="superscript"/>
        <sz val="8"/>
        <rFont val="Arial"/>
        <family val="2"/>
      </rPr>
      <t>(1)</t>
    </r>
  </si>
  <si>
    <r>
      <t xml:space="preserve">4,16 </t>
    </r>
    <r>
      <rPr>
        <vertAlign val="superscript"/>
        <sz val="8"/>
        <rFont val="Arial"/>
        <family val="2"/>
      </rPr>
      <t>(1)</t>
    </r>
  </si>
  <si>
    <r>
      <t xml:space="preserve">4,53 </t>
    </r>
    <r>
      <rPr>
        <vertAlign val="superscript"/>
        <sz val="8"/>
        <rFont val="Arial"/>
        <family val="2"/>
      </rPr>
      <t>(1)</t>
    </r>
  </si>
  <si>
    <r>
      <t xml:space="preserve">4,96 </t>
    </r>
    <r>
      <rPr>
        <vertAlign val="superscript"/>
        <sz val="8"/>
        <rFont val="Arial"/>
        <family val="2"/>
      </rPr>
      <t>(1)</t>
    </r>
  </si>
  <si>
    <r>
      <t xml:space="preserve">3,23 </t>
    </r>
    <r>
      <rPr>
        <vertAlign val="superscript"/>
        <sz val="8"/>
        <rFont val="Arial"/>
        <family val="2"/>
      </rPr>
      <t>(1)</t>
    </r>
  </si>
  <si>
    <r>
      <t xml:space="preserve">4,94 </t>
    </r>
    <r>
      <rPr>
        <vertAlign val="superscript"/>
        <sz val="8"/>
        <rFont val="Arial"/>
        <family val="2"/>
      </rPr>
      <t>(1)</t>
    </r>
  </si>
  <si>
    <r>
      <t xml:space="preserve">4,23 </t>
    </r>
    <r>
      <rPr>
        <vertAlign val="superscript"/>
        <sz val="8"/>
        <rFont val="Arial"/>
        <family val="2"/>
      </rPr>
      <t>(1)</t>
    </r>
  </si>
  <si>
    <r>
      <t>4,12</t>
    </r>
    <r>
      <rPr>
        <vertAlign val="superscript"/>
        <sz val="8"/>
        <rFont val="Arial"/>
        <family val="2"/>
      </rPr>
      <t xml:space="preserve"> (1)</t>
    </r>
  </si>
  <si>
    <r>
      <t xml:space="preserve">2,60 </t>
    </r>
    <r>
      <rPr>
        <vertAlign val="superscript"/>
        <sz val="8"/>
        <rFont val="Arial"/>
        <family val="2"/>
      </rPr>
      <t>(1)</t>
    </r>
  </si>
  <si>
    <r>
      <t xml:space="preserve">3,93 </t>
    </r>
    <r>
      <rPr>
        <vertAlign val="superscript"/>
        <sz val="8"/>
        <rFont val="Arial"/>
        <family val="2"/>
      </rPr>
      <t>(1)</t>
    </r>
  </si>
  <si>
    <r>
      <t xml:space="preserve">2,31 </t>
    </r>
    <r>
      <rPr>
        <vertAlign val="superscript"/>
        <sz val="8"/>
        <rFont val="Arial"/>
        <family val="2"/>
      </rPr>
      <t>(1)</t>
    </r>
  </si>
  <si>
    <r>
      <t xml:space="preserve">0,50 </t>
    </r>
    <r>
      <rPr>
        <vertAlign val="superscript"/>
        <sz val="8"/>
        <rFont val="Arial"/>
        <family val="2"/>
      </rPr>
      <t>(1)</t>
    </r>
  </si>
  <si>
    <r>
      <t xml:space="preserve">4,10 </t>
    </r>
    <r>
      <rPr>
        <vertAlign val="superscript"/>
        <sz val="8"/>
        <rFont val="Arial"/>
        <family val="2"/>
      </rPr>
      <t>(1)</t>
    </r>
  </si>
  <si>
    <r>
      <t xml:space="preserve">2,38 </t>
    </r>
    <r>
      <rPr>
        <vertAlign val="superscript"/>
        <sz val="8"/>
        <rFont val="Arial"/>
        <family val="2"/>
      </rPr>
      <t>(1)</t>
    </r>
  </si>
  <si>
    <r>
      <t xml:space="preserve">5,69 </t>
    </r>
    <r>
      <rPr>
        <vertAlign val="superscript"/>
        <sz val="8"/>
        <rFont val="Arial"/>
        <family val="2"/>
      </rPr>
      <t>(1)</t>
    </r>
  </si>
  <si>
    <r>
      <t xml:space="preserve">1,13 </t>
    </r>
    <r>
      <rPr>
        <vertAlign val="superscript"/>
        <sz val="8"/>
        <rFont val="Arial"/>
        <family val="2"/>
      </rPr>
      <t>(1)</t>
    </r>
  </si>
  <si>
    <r>
      <t xml:space="preserve">5,47 </t>
    </r>
    <r>
      <rPr>
        <vertAlign val="superscript"/>
        <sz val="8"/>
        <rFont val="Arial"/>
        <family val="2"/>
      </rPr>
      <t>(1)</t>
    </r>
  </si>
  <si>
    <r>
      <t xml:space="preserve">0,44 </t>
    </r>
    <r>
      <rPr>
        <vertAlign val="superscript"/>
        <sz val="8"/>
        <rFont val="Arial"/>
        <family val="2"/>
      </rPr>
      <t>(1)</t>
    </r>
  </si>
  <si>
    <r>
      <t xml:space="preserve">3,70 </t>
    </r>
    <r>
      <rPr>
        <vertAlign val="superscript"/>
        <sz val="8"/>
        <rFont val="Arial"/>
        <family val="2"/>
      </rPr>
      <t>(1)</t>
    </r>
  </si>
  <si>
    <r>
      <t xml:space="preserve">0,08 </t>
    </r>
    <r>
      <rPr>
        <vertAlign val="superscript"/>
        <sz val="8"/>
        <rFont val="Arial"/>
        <family val="2"/>
      </rPr>
      <t>(1)</t>
    </r>
  </si>
  <si>
    <r>
      <t xml:space="preserve">2,66 </t>
    </r>
    <r>
      <rPr>
        <vertAlign val="superscript"/>
        <sz val="8"/>
        <rFont val="Arial"/>
        <family val="2"/>
      </rPr>
      <t>(1)</t>
    </r>
  </si>
  <si>
    <r>
      <t xml:space="preserve">1,03 </t>
    </r>
    <r>
      <rPr>
        <vertAlign val="superscript"/>
        <sz val="8"/>
        <rFont val="Arial"/>
        <family val="2"/>
      </rPr>
      <t>(1)</t>
    </r>
  </si>
  <si>
    <r>
      <t xml:space="preserve">4,87 </t>
    </r>
    <r>
      <rPr>
        <vertAlign val="superscript"/>
        <sz val="8"/>
        <rFont val="Arial"/>
        <family val="2"/>
      </rPr>
      <t>(1)</t>
    </r>
  </si>
  <si>
    <r>
      <t xml:space="preserve">2,11 </t>
    </r>
    <r>
      <rPr>
        <vertAlign val="superscript"/>
        <sz val="8"/>
        <rFont val="Arial"/>
        <family val="2"/>
      </rPr>
      <t>(1)</t>
    </r>
  </si>
  <si>
    <r>
      <t xml:space="preserve">3,21 </t>
    </r>
    <r>
      <rPr>
        <vertAlign val="superscript"/>
        <sz val="8"/>
        <rFont val="Arial"/>
        <family val="2"/>
      </rPr>
      <t>(1)</t>
    </r>
  </si>
  <si>
    <r>
      <t xml:space="preserve">1,45 </t>
    </r>
    <r>
      <rPr>
        <vertAlign val="superscript"/>
        <sz val="8"/>
        <rFont val="Arial"/>
        <family val="2"/>
      </rPr>
      <t>(1)</t>
    </r>
  </si>
  <si>
    <r>
      <t xml:space="preserve">2,19 </t>
    </r>
    <r>
      <rPr>
        <vertAlign val="superscript"/>
        <sz val="8"/>
        <rFont val="Arial"/>
        <family val="2"/>
      </rPr>
      <t>(1)</t>
    </r>
  </si>
  <si>
    <r>
      <t xml:space="preserve">3,12 </t>
    </r>
    <r>
      <rPr>
        <vertAlign val="superscript"/>
        <sz val="8"/>
        <rFont val="Arial"/>
        <family val="2"/>
      </rPr>
      <t>(1)</t>
    </r>
  </si>
  <si>
    <r>
      <t xml:space="preserve">1,73 </t>
    </r>
    <r>
      <rPr>
        <vertAlign val="superscript"/>
        <sz val="8"/>
        <rFont val="Arial"/>
        <family val="2"/>
      </rPr>
      <t>(1)</t>
    </r>
  </si>
  <si>
    <r>
      <t xml:space="preserve">2,65 </t>
    </r>
    <r>
      <rPr>
        <vertAlign val="superscript"/>
        <sz val="8"/>
        <rFont val="Arial"/>
        <family val="2"/>
      </rPr>
      <t>(1)</t>
    </r>
  </si>
  <si>
    <r>
      <t xml:space="preserve">3,14 </t>
    </r>
    <r>
      <rPr>
        <vertAlign val="superscript"/>
        <sz val="8"/>
        <rFont val="Arial"/>
        <family val="2"/>
      </rPr>
      <t>(1)</t>
    </r>
  </si>
  <si>
    <r>
      <t xml:space="preserve">3,77 </t>
    </r>
    <r>
      <rPr>
        <vertAlign val="superscript"/>
        <sz val="8"/>
        <rFont val="Arial"/>
        <family val="2"/>
      </rPr>
      <t>(1)</t>
    </r>
  </si>
  <si>
    <r>
      <t xml:space="preserve">1,97 </t>
    </r>
    <r>
      <rPr>
        <vertAlign val="superscript"/>
        <sz val="8"/>
        <rFont val="Arial"/>
        <family val="2"/>
      </rPr>
      <t>(1)</t>
    </r>
  </si>
  <si>
    <r>
      <t xml:space="preserve">5,19 </t>
    </r>
    <r>
      <rPr>
        <vertAlign val="superscript"/>
        <sz val="8"/>
        <rFont val="Arial"/>
        <family val="2"/>
      </rPr>
      <t>(1)</t>
    </r>
  </si>
  <si>
    <r>
      <t xml:space="preserve">3,01 </t>
    </r>
    <r>
      <rPr>
        <vertAlign val="superscript"/>
        <sz val="8"/>
        <rFont val="Arial"/>
        <family val="2"/>
      </rPr>
      <t>(1)</t>
    </r>
  </si>
  <si>
    <r>
      <t xml:space="preserve">3,39 </t>
    </r>
    <r>
      <rPr>
        <vertAlign val="superscript"/>
        <sz val="8"/>
        <rFont val="Arial"/>
        <family val="2"/>
      </rPr>
      <t>(1)</t>
    </r>
  </si>
  <si>
    <r>
      <t xml:space="preserve">5,06 </t>
    </r>
    <r>
      <rPr>
        <vertAlign val="superscript"/>
        <sz val="8"/>
        <rFont val="Arial"/>
        <family val="2"/>
      </rPr>
      <t>(1)</t>
    </r>
  </si>
  <si>
    <r>
      <t xml:space="preserve">2,26 </t>
    </r>
    <r>
      <rPr>
        <vertAlign val="superscript"/>
        <sz val="8"/>
        <rFont val="Arial"/>
        <family val="2"/>
      </rPr>
      <t>(1)</t>
    </r>
  </si>
  <si>
    <r>
      <t xml:space="preserve">2,94 </t>
    </r>
    <r>
      <rPr>
        <vertAlign val="superscript"/>
        <sz val="8"/>
        <rFont val="Arial"/>
        <family val="2"/>
      </rPr>
      <t>(1)</t>
    </r>
  </si>
  <si>
    <r>
      <t xml:space="preserve">2,99 </t>
    </r>
    <r>
      <rPr>
        <vertAlign val="superscript"/>
        <sz val="8"/>
        <rFont val="Arial"/>
        <family val="2"/>
      </rPr>
      <t>(1)</t>
    </r>
  </si>
  <si>
    <r>
      <t xml:space="preserve">2,69 </t>
    </r>
    <r>
      <rPr>
        <vertAlign val="superscript"/>
        <sz val="8"/>
        <rFont val="Arial"/>
        <family val="2"/>
      </rPr>
      <t>(1)</t>
    </r>
  </si>
  <si>
    <r>
      <t xml:space="preserve">3,87 </t>
    </r>
    <r>
      <rPr>
        <vertAlign val="superscript"/>
        <sz val="8"/>
        <rFont val="Arial"/>
        <family val="2"/>
      </rPr>
      <t>(1)</t>
    </r>
  </si>
  <si>
    <r>
      <t xml:space="preserve">3,86 </t>
    </r>
    <r>
      <rPr>
        <vertAlign val="superscript"/>
        <sz val="8"/>
        <rFont val="Arial"/>
        <family val="2"/>
      </rPr>
      <t>(1)</t>
    </r>
  </si>
  <si>
    <r>
      <t xml:space="preserve">2,51 </t>
    </r>
    <r>
      <rPr>
        <vertAlign val="superscript"/>
        <sz val="8"/>
        <rFont val="Arial"/>
        <family val="2"/>
      </rPr>
      <t>(1)</t>
    </r>
  </si>
  <si>
    <r>
      <t xml:space="preserve">3,09 </t>
    </r>
    <r>
      <rPr>
        <vertAlign val="superscript"/>
        <sz val="8"/>
        <rFont val="Arial"/>
        <family val="2"/>
      </rPr>
      <t>(1)</t>
    </r>
  </si>
  <si>
    <r>
      <t xml:space="preserve">4,36 </t>
    </r>
    <r>
      <rPr>
        <vertAlign val="superscript"/>
        <sz val="8"/>
        <rFont val="Arial"/>
        <family val="2"/>
      </rPr>
      <t>(1)</t>
    </r>
  </si>
  <si>
    <r>
      <t xml:space="preserve">2,56 </t>
    </r>
    <r>
      <rPr>
        <vertAlign val="superscript"/>
        <sz val="8"/>
        <rFont val="Arial"/>
        <family val="2"/>
      </rPr>
      <t>(1)</t>
    </r>
  </si>
  <si>
    <r>
      <t xml:space="preserve">3,38 </t>
    </r>
    <r>
      <rPr>
        <vertAlign val="superscript"/>
        <sz val="8"/>
        <rFont val="Arial"/>
        <family val="2"/>
      </rPr>
      <t>(1)</t>
    </r>
  </si>
  <si>
    <r>
      <t xml:space="preserve">2,84 </t>
    </r>
    <r>
      <rPr>
        <vertAlign val="superscript"/>
        <sz val="8"/>
        <rFont val="Arial"/>
        <family val="2"/>
      </rPr>
      <t>(1)</t>
    </r>
  </si>
  <si>
    <r>
      <t xml:space="preserve">0,22 </t>
    </r>
    <r>
      <rPr>
        <vertAlign val="superscript"/>
        <sz val="8"/>
        <rFont val="Arial"/>
        <family val="2"/>
      </rPr>
      <t>(1)</t>
    </r>
  </si>
  <si>
    <r>
      <t xml:space="preserve">3,36 </t>
    </r>
    <r>
      <rPr>
        <vertAlign val="superscript"/>
        <sz val="8"/>
        <rFont val="Arial"/>
        <family val="2"/>
      </rPr>
      <t>(1)</t>
    </r>
  </si>
  <si>
    <r>
      <t xml:space="preserve">-0,10 </t>
    </r>
    <r>
      <rPr>
        <vertAlign val="superscript"/>
        <sz val="8"/>
        <color rgb="FFFF0000"/>
        <rFont val="Arial"/>
        <family val="2"/>
      </rPr>
      <t>(1)</t>
    </r>
  </si>
  <si>
    <r>
      <t xml:space="preserve">2,71 </t>
    </r>
    <r>
      <rPr>
        <vertAlign val="superscript"/>
        <sz val="8"/>
        <rFont val="Arial"/>
        <family val="2"/>
      </rPr>
      <t>(1)</t>
    </r>
  </si>
  <si>
    <r>
      <t xml:space="preserve">0,93 </t>
    </r>
    <r>
      <rPr>
        <vertAlign val="superscript"/>
        <sz val="8"/>
        <rFont val="Arial"/>
        <family val="2"/>
      </rPr>
      <t>(1)</t>
    </r>
  </si>
  <si>
    <r>
      <t xml:space="preserve">0,75 </t>
    </r>
    <r>
      <rPr>
        <vertAlign val="superscript"/>
        <sz val="8"/>
        <rFont val="Arial"/>
        <family val="2"/>
      </rPr>
      <t>(1)</t>
    </r>
  </si>
  <si>
    <r>
      <t xml:space="preserve">-0,61 </t>
    </r>
    <r>
      <rPr>
        <vertAlign val="superscript"/>
        <sz val="8"/>
        <color rgb="FFFF0000"/>
        <rFont val="Arial"/>
        <family val="2"/>
      </rPr>
      <t>(1)</t>
    </r>
  </si>
  <si>
    <r>
      <t xml:space="preserve">2,28 </t>
    </r>
    <r>
      <rPr>
        <vertAlign val="superscript"/>
        <sz val="8"/>
        <rFont val="Arial"/>
        <family val="2"/>
      </rPr>
      <t>(1)</t>
    </r>
  </si>
  <si>
    <r>
      <t xml:space="preserve">0,76 </t>
    </r>
    <r>
      <rPr>
        <vertAlign val="superscript"/>
        <sz val="8"/>
        <rFont val="Arial"/>
        <family val="2"/>
      </rPr>
      <t>(1)</t>
    </r>
  </si>
  <si>
    <r>
      <t xml:space="preserve">-0,57 </t>
    </r>
    <r>
      <rPr>
        <vertAlign val="superscript"/>
        <sz val="8"/>
        <color rgb="FFFF0000"/>
        <rFont val="Arial"/>
        <family val="2"/>
      </rPr>
      <t>(1)</t>
    </r>
  </si>
  <si>
    <r>
      <t xml:space="preserve">2,05 </t>
    </r>
    <r>
      <rPr>
        <vertAlign val="superscript"/>
        <sz val="8"/>
        <rFont val="Arial"/>
        <family val="2"/>
      </rPr>
      <t>(1)</t>
    </r>
  </si>
  <si>
    <r>
      <t xml:space="preserve">4,95 </t>
    </r>
    <r>
      <rPr>
        <vertAlign val="superscript"/>
        <sz val="8"/>
        <rFont val="Arial"/>
        <family val="2"/>
      </rPr>
      <t>(1)</t>
    </r>
  </si>
  <si>
    <r>
      <t xml:space="preserve">-0,30 </t>
    </r>
    <r>
      <rPr>
        <vertAlign val="superscript"/>
        <sz val="8"/>
        <color rgb="FFFF0000"/>
        <rFont val="Arial"/>
        <family val="2"/>
      </rPr>
      <t>(1)</t>
    </r>
  </si>
  <si>
    <r>
      <t xml:space="preserve">0,66 </t>
    </r>
    <r>
      <rPr>
        <vertAlign val="superscript"/>
        <sz val="8"/>
        <rFont val="Arial"/>
        <family val="2"/>
      </rPr>
      <t>(1)</t>
    </r>
  </si>
  <si>
    <r>
      <t xml:space="preserve">4,83 </t>
    </r>
    <r>
      <rPr>
        <vertAlign val="superscript"/>
        <sz val="8"/>
        <rFont val="Arial"/>
        <family val="2"/>
      </rPr>
      <t>(1)</t>
    </r>
  </si>
  <si>
    <r>
      <t xml:space="preserve">0,97 </t>
    </r>
    <r>
      <rPr>
        <vertAlign val="superscript"/>
        <sz val="8"/>
        <rFont val="Arial"/>
        <family val="2"/>
      </rPr>
      <t>(1)</t>
    </r>
  </si>
  <si>
    <r>
      <t xml:space="preserve">-0,19 </t>
    </r>
    <r>
      <rPr>
        <vertAlign val="superscript"/>
        <sz val="8"/>
        <color rgb="FFFF0000"/>
        <rFont val="Arial"/>
        <family val="2"/>
      </rPr>
      <t>(1)</t>
    </r>
  </si>
  <si>
    <r>
      <t xml:space="preserve">0,69 </t>
    </r>
    <r>
      <rPr>
        <vertAlign val="superscript"/>
        <sz val="8"/>
        <rFont val="Arial"/>
        <family val="2"/>
      </rPr>
      <t>(1)</t>
    </r>
  </si>
  <si>
    <r>
      <t xml:space="preserve">1,25 </t>
    </r>
    <r>
      <rPr>
        <vertAlign val="superscript"/>
        <sz val="8"/>
        <rFont val="Arial"/>
        <family val="2"/>
      </rPr>
      <t>(1)</t>
    </r>
  </si>
  <si>
    <r>
      <t xml:space="preserve">4,71 </t>
    </r>
    <r>
      <rPr>
        <vertAlign val="superscript"/>
        <sz val="8"/>
        <rFont val="Arial"/>
        <family val="2"/>
      </rPr>
      <t>(1)</t>
    </r>
  </si>
  <si>
    <r>
      <t xml:space="preserve">3,20 </t>
    </r>
    <r>
      <rPr>
        <vertAlign val="superscript"/>
        <sz val="8"/>
        <rFont val="Arial"/>
        <family val="2"/>
      </rPr>
      <t>(1)</t>
    </r>
  </si>
  <si>
    <r>
      <t xml:space="preserve">4,04 </t>
    </r>
    <r>
      <rPr>
        <vertAlign val="superscript"/>
        <sz val="8"/>
        <rFont val="Arial"/>
        <family val="2"/>
      </rPr>
      <t>(1)</t>
    </r>
  </si>
  <si>
    <r>
      <t xml:space="preserve">1,54 </t>
    </r>
    <r>
      <rPr>
        <vertAlign val="superscript"/>
        <sz val="8"/>
        <rFont val="Arial"/>
        <family val="2"/>
      </rPr>
      <t>(1)</t>
    </r>
  </si>
  <si>
    <r>
      <t xml:space="preserve">1,33 </t>
    </r>
    <r>
      <rPr>
        <vertAlign val="superscript"/>
        <sz val="8"/>
        <rFont val="Arial"/>
        <family val="2"/>
      </rPr>
      <t>(1)</t>
    </r>
  </si>
  <si>
    <r>
      <t xml:space="preserve">4,28 </t>
    </r>
    <r>
      <rPr>
        <vertAlign val="superscript"/>
        <sz val="8"/>
        <rFont val="Arial"/>
        <family val="2"/>
      </rPr>
      <t>(1)</t>
    </r>
  </si>
  <si>
    <r>
      <t xml:space="preserve">4,27 </t>
    </r>
    <r>
      <rPr>
        <vertAlign val="superscript"/>
        <sz val="8"/>
        <rFont val="Arial"/>
        <family val="2"/>
      </rPr>
      <t>(1)</t>
    </r>
  </si>
  <si>
    <r>
      <t xml:space="preserve">2,16 </t>
    </r>
    <r>
      <rPr>
        <vertAlign val="superscript"/>
        <sz val="8"/>
        <rFont val="Arial"/>
        <family val="2"/>
      </rPr>
      <t>(1)</t>
    </r>
  </si>
  <si>
    <r>
      <t xml:space="preserve">2,25 </t>
    </r>
    <r>
      <rPr>
        <vertAlign val="superscript"/>
        <sz val="8"/>
        <rFont val="Arial"/>
        <family val="2"/>
      </rPr>
      <t>(1)</t>
    </r>
  </si>
  <si>
    <r>
      <t xml:space="preserve">1,41 </t>
    </r>
    <r>
      <rPr>
        <vertAlign val="superscript"/>
        <sz val="8"/>
        <rFont val="Arial"/>
        <family val="2"/>
      </rPr>
      <t>(1)</t>
    </r>
  </si>
  <si>
    <r>
      <t xml:space="preserve">2,44 </t>
    </r>
    <r>
      <rPr>
        <vertAlign val="superscript"/>
        <sz val="8"/>
        <rFont val="Arial"/>
        <family val="2"/>
      </rPr>
      <t>(1)</t>
    </r>
  </si>
  <si>
    <r>
      <t xml:space="preserve">4,78 </t>
    </r>
    <r>
      <rPr>
        <vertAlign val="superscript"/>
        <sz val="8"/>
        <rFont val="Arial"/>
        <family val="2"/>
      </rPr>
      <t>(1)</t>
    </r>
  </si>
  <si>
    <r>
      <t>2,08</t>
    </r>
    <r>
      <rPr>
        <vertAlign val="superscript"/>
        <sz val="8"/>
        <rFont val="Arial"/>
        <family val="2"/>
      </rPr>
      <t>(1)</t>
    </r>
  </si>
  <si>
    <r>
      <t xml:space="preserve">2,18 </t>
    </r>
    <r>
      <rPr>
        <vertAlign val="superscript"/>
        <sz val="8"/>
        <rFont val="Arial"/>
        <family val="2"/>
      </rPr>
      <t>(1)</t>
    </r>
  </si>
  <si>
    <r>
      <t xml:space="preserve">1,86 </t>
    </r>
    <r>
      <rPr>
        <vertAlign val="superscript"/>
        <sz val="8"/>
        <rFont val="Arial"/>
        <family val="2"/>
      </rPr>
      <t>(1)</t>
    </r>
  </si>
  <si>
    <r>
      <t xml:space="preserve">2,34 </t>
    </r>
    <r>
      <rPr>
        <vertAlign val="superscript"/>
        <sz val="8"/>
        <rFont val="Arial"/>
        <family val="2"/>
      </rPr>
      <t>(1)</t>
    </r>
  </si>
  <si>
    <r>
      <t xml:space="preserve">1,88 </t>
    </r>
    <r>
      <rPr>
        <vertAlign val="superscript"/>
        <sz val="8"/>
        <rFont val="Arial"/>
        <family val="2"/>
      </rPr>
      <t>(1)</t>
    </r>
  </si>
  <si>
    <r>
      <t xml:space="preserve">5,83 </t>
    </r>
    <r>
      <rPr>
        <vertAlign val="superscript"/>
        <sz val="8"/>
        <rFont val="Arial"/>
        <family val="2"/>
      </rPr>
      <t>(1)</t>
    </r>
  </si>
  <si>
    <r>
      <t xml:space="preserve">3,25 </t>
    </r>
    <r>
      <rPr>
        <vertAlign val="superscript"/>
        <sz val="8"/>
        <rFont val="Arial"/>
        <family val="2"/>
      </rPr>
      <t>(1)</t>
    </r>
  </si>
  <si>
    <r>
      <t xml:space="preserve">1,65 </t>
    </r>
    <r>
      <rPr>
        <vertAlign val="superscript"/>
        <sz val="8"/>
        <rFont val="Arial"/>
        <family val="2"/>
      </rPr>
      <t>(1)</t>
    </r>
  </si>
  <si>
    <r>
      <t xml:space="preserve">2,85 </t>
    </r>
    <r>
      <rPr>
        <vertAlign val="superscript"/>
        <sz val="8"/>
        <rFont val="Arial"/>
        <family val="2"/>
      </rPr>
      <t>(1)</t>
    </r>
  </si>
  <si>
    <r>
      <t xml:space="preserve">5,57 </t>
    </r>
    <r>
      <rPr>
        <vertAlign val="superscript"/>
        <sz val="8"/>
        <rFont val="Arial"/>
        <family val="2"/>
      </rPr>
      <t>(1)</t>
    </r>
  </si>
  <si>
    <r>
      <t xml:space="preserve">3,42 </t>
    </r>
    <r>
      <rPr>
        <vertAlign val="superscript"/>
        <sz val="8"/>
        <rFont val="Arial"/>
        <family val="2"/>
      </rPr>
      <t>(1)</t>
    </r>
  </si>
  <si>
    <r>
      <t>3,14</t>
    </r>
    <r>
      <rPr>
        <vertAlign val="superscript"/>
        <sz val="8"/>
        <rFont val="Arial"/>
        <family val="2"/>
      </rPr>
      <t>(1)</t>
    </r>
  </si>
  <si>
    <r>
      <t xml:space="preserve">0,58 </t>
    </r>
    <r>
      <rPr>
        <vertAlign val="superscript"/>
        <sz val="8"/>
        <rFont val="Arial"/>
        <family val="2"/>
      </rPr>
      <t>(1)</t>
    </r>
  </si>
  <si>
    <r>
      <t xml:space="preserve">3,76 </t>
    </r>
    <r>
      <rPr>
        <vertAlign val="superscript"/>
        <sz val="8"/>
        <rFont val="Arial"/>
        <family val="2"/>
      </rPr>
      <t>(1)</t>
    </r>
  </si>
  <si>
    <r>
      <t xml:space="preserve">0,55 </t>
    </r>
    <r>
      <rPr>
        <vertAlign val="superscript"/>
        <sz val="8"/>
        <rFont val="Arial"/>
        <family val="2"/>
      </rPr>
      <t>(1)</t>
    </r>
  </si>
  <si>
    <r>
      <t xml:space="preserve">5,72 </t>
    </r>
    <r>
      <rPr>
        <vertAlign val="superscript"/>
        <sz val="8"/>
        <rFont val="Arial"/>
        <family val="2"/>
      </rPr>
      <t>(1)</t>
    </r>
  </si>
  <si>
    <r>
      <t xml:space="preserve">0,87 </t>
    </r>
    <r>
      <rPr>
        <vertAlign val="superscript"/>
        <sz val="8"/>
        <rFont val="Arial"/>
        <family val="2"/>
      </rPr>
      <t>(1)</t>
    </r>
  </si>
  <si>
    <r>
      <t xml:space="preserve">0,57 </t>
    </r>
    <r>
      <rPr>
        <vertAlign val="superscript"/>
        <sz val="8"/>
        <rFont val="Arial"/>
        <family val="2"/>
      </rPr>
      <t>(1)</t>
    </r>
  </si>
  <si>
    <r>
      <t xml:space="preserve">1,00 </t>
    </r>
    <r>
      <rPr>
        <vertAlign val="superscript"/>
        <sz val="8"/>
        <rFont val="Arial"/>
        <family val="2"/>
      </rPr>
      <t>(1)</t>
    </r>
  </si>
  <si>
    <r>
      <t xml:space="preserve">3,65 </t>
    </r>
    <r>
      <rPr>
        <vertAlign val="superscript"/>
        <sz val="8"/>
        <rFont val="Arial"/>
        <family val="2"/>
      </rPr>
      <t>(1)</t>
    </r>
  </si>
  <si>
    <r>
      <t xml:space="preserve">4,61 </t>
    </r>
    <r>
      <rPr>
        <vertAlign val="superscript"/>
        <sz val="8"/>
        <rFont val="Arial"/>
        <family val="2"/>
      </rPr>
      <t>(1)</t>
    </r>
  </si>
  <si>
    <r>
      <t xml:space="preserve">1,68 </t>
    </r>
    <r>
      <rPr>
        <vertAlign val="superscript"/>
        <sz val="8"/>
        <rFont val="Arial"/>
        <family val="2"/>
      </rPr>
      <t>(1)</t>
    </r>
  </si>
  <si>
    <r>
      <t xml:space="preserve">4,26 </t>
    </r>
    <r>
      <rPr>
        <vertAlign val="superscript"/>
        <sz val="8"/>
        <rFont val="Arial"/>
        <family val="2"/>
      </rPr>
      <t>(1)</t>
    </r>
  </si>
  <si>
    <r>
      <t xml:space="preserve">2,97 </t>
    </r>
    <r>
      <rPr>
        <vertAlign val="superscript"/>
        <sz val="8"/>
        <rFont val="Arial"/>
        <family val="2"/>
      </rPr>
      <t>(1)</t>
    </r>
  </si>
  <si>
    <r>
      <t xml:space="preserve">5,10 </t>
    </r>
    <r>
      <rPr>
        <vertAlign val="superscript"/>
        <sz val="8"/>
        <rFont val="Arial"/>
        <family val="2"/>
      </rPr>
      <t>(1)</t>
    </r>
  </si>
  <si>
    <r>
      <t xml:space="preserve">4,33 </t>
    </r>
    <r>
      <rPr>
        <vertAlign val="superscript"/>
        <sz val="8"/>
        <rFont val="Arial"/>
        <family val="2"/>
      </rPr>
      <t>(1)</t>
    </r>
  </si>
  <si>
    <r>
      <t xml:space="preserve">6,92 </t>
    </r>
    <r>
      <rPr>
        <vertAlign val="superscript"/>
        <sz val="8"/>
        <rFont val="Arial"/>
        <family val="2"/>
      </rPr>
      <t>(1)</t>
    </r>
  </si>
  <si>
    <r>
      <t xml:space="preserve">7,81 </t>
    </r>
    <r>
      <rPr>
        <vertAlign val="superscript"/>
        <sz val="8"/>
        <rFont val="Arial"/>
        <family val="2"/>
      </rPr>
      <t>(1)</t>
    </r>
  </si>
  <si>
    <r>
      <t xml:space="preserve">10,22 </t>
    </r>
    <r>
      <rPr>
        <vertAlign val="superscript"/>
        <sz val="8"/>
        <rFont val="Arial"/>
        <family val="2"/>
      </rPr>
      <t>(1)</t>
    </r>
  </si>
  <si>
    <r>
      <t xml:space="preserve">9,18 </t>
    </r>
    <r>
      <rPr>
        <vertAlign val="superscript"/>
        <sz val="8"/>
        <rFont val="Arial"/>
        <family val="2"/>
      </rPr>
      <t>(1)</t>
    </r>
  </si>
  <si>
    <r>
      <t xml:space="preserve">7,26 </t>
    </r>
    <r>
      <rPr>
        <vertAlign val="superscript"/>
        <sz val="8"/>
        <rFont val="Arial"/>
        <family val="2"/>
      </rPr>
      <t>(1)</t>
    </r>
  </si>
  <si>
    <r>
      <t xml:space="preserve">11,70 </t>
    </r>
    <r>
      <rPr>
        <vertAlign val="superscript"/>
        <sz val="8"/>
        <rFont val="Arial"/>
        <family val="2"/>
      </rPr>
      <t>(1)</t>
    </r>
  </si>
  <si>
    <r>
      <t xml:space="preserve">2,76 </t>
    </r>
    <r>
      <rPr>
        <vertAlign val="superscript"/>
        <sz val="8"/>
        <rFont val="Arial"/>
        <family val="2"/>
      </rPr>
      <t>(1)</t>
    </r>
  </si>
  <si>
    <r>
      <t xml:space="preserve">3,46 </t>
    </r>
    <r>
      <rPr>
        <vertAlign val="superscript"/>
        <sz val="8"/>
        <rFont val="Arial"/>
        <family val="2"/>
      </rPr>
      <t>(1)</t>
    </r>
  </si>
  <si>
    <r>
      <t xml:space="preserve">8,81 </t>
    </r>
    <r>
      <rPr>
        <vertAlign val="superscript"/>
        <sz val="8"/>
        <rFont val="Arial"/>
        <family val="2"/>
      </rPr>
      <t>(1)</t>
    </r>
  </si>
  <si>
    <r>
      <t xml:space="preserve">2,88 </t>
    </r>
    <r>
      <rPr>
        <vertAlign val="superscript"/>
        <sz val="8"/>
        <rFont val="Arial"/>
        <family val="2"/>
      </rPr>
      <t>(1)</t>
    </r>
  </si>
  <si>
    <r>
      <t xml:space="preserve">7,14 </t>
    </r>
    <r>
      <rPr>
        <vertAlign val="superscript"/>
        <sz val="8"/>
        <rFont val="Arial"/>
        <family val="2"/>
      </rPr>
      <t>(1)</t>
    </r>
  </si>
  <si>
    <r>
      <t xml:space="preserve">12,10 </t>
    </r>
    <r>
      <rPr>
        <vertAlign val="superscript"/>
        <sz val="8"/>
        <rFont val="Arial"/>
        <family val="2"/>
      </rPr>
      <t>(1)</t>
    </r>
  </si>
  <si>
    <r>
      <t xml:space="preserve">3,51 </t>
    </r>
    <r>
      <rPr>
        <vertAlign val="superscript"/>
        <sz val="8"/>
        <rFont val="Arial"/>
        <family val="2"/>
      </rPr>
      <t>(1)</t>
    </r>
  </si>
  <si>
    <r>
      <t xml:space="preserve">13,62 </t>
    </r>
    <r>
      <rPr>
        <vertAlign val="superscript"/>
        <sz val="8"/>
        <rFont val="Arial"/>
        <family val="2"/>
      </rPr>
      <t>(1)</t>
    </r>
  </si>
  <si>
    <r>
      <t xml:space="preserve">8,16 </t>
    </r>
    <r>
      <rPr>
        <vertAlign val="superscript"/>
        <sz val="8"/>
        <rFont val="Arial"/>
        <family val="2"/>
      </rPr>
      <t>(1)</t>
    </r>
  </si>
  <si>
    <r>
      <t xml:space="preserve">13,16 </t>
    </r>
    <r>
      <rPr>
        <vertAlign val="superscript"/>
        <sz val="8"/>
        <rFont val="Arial"/>
        <family val="2"/>
      </rPr>
      <t>(1)</t>
    </r>
  </si>
  <si>
    <r>
      <t xml:space="preserve">3,88 </t>
    </r>
    <r>
      <rPr>
        <vertAlign val="superscript"/>
        <sz val="8"/>
        <rFont val="Arial"/>
        <family val="2"/>
      </rPr>
      <t>(1)</t>
    </r>
  </si>
  <si>
    <r>
      <t xml:space="preserve">13,83 </t>
    </r>
    <r>
      <rPr>
        <vertAlign val="superscript"/>
        <sz val="8"/>
        <rFont val="Arial"/>
        <family val="2"/>
      </rPr>
      <t>(1)</t>
    </r>
  </si>
  <si>
    <r>
      <t xml:space="preserve">15,29 </t>
    </r>
    <r>
      <rPr>
        <vertAlign val="superscript"/>
        <sz val="8"/>
        <rFont val="Arial"/>
        <family val="2"/>
      </rPr>
      <t>(1)</t>
    </r>
  </si>
  <si>
    <r>
      <t xml:space="preserve">19,68 </t>
    </r>
    <r>
      <rPr>
        <vertAlign val="superscript"/>
        <sz val="8"/>
        <rFont val="Arial"/>
        <family val="2"/>
      </rPr>
      <t>(1)</t>
    </r>
  </si>
  <si>
    <r>
      <t xml:space="preserve">6,27 </t>
    </r>
    <r>
      <rPr>
        <vertAlign val="superscript"/>
        <sz val="8"/>
        <rFont val="Arial"/>
        <family val="2"/>
      </rPr>
      <t>(1)</t>
    </r>
  </si>
  <si>
    <r>
      <t xml:space="preserve">16,47 </t>
    </r>
    <r>
      <rPr>
        <vertAlign val="superscript"/>
        <sz val="8"/>
        <rFont val="Arial"/>
        <family val="2"/>
      </rPr>
      <t>(1)</t>
    </r>
  </si>
  <si>
    <r>
      <t xml:space="preserve">16,68 </t>
    </r>
    <r>
      <rPr>
        <vertAlign val="superscript"/>
        <sz val="8"/>
        <rFont val="Arial"/>
        <family val="2"/>
      </rPr>
      <t>(1)</t>
    </r>
  </si>
  <si>
    <r>
      <t xml:space="preserve">14,07 </t>
    </r>
    <r>
      <rPr>
        <vertAlign val="superscript"/>
        <sz val="8"/>
        <rFont val="Arial"/>
        <family val="2"/>
      </rPr>
      <t>(1)</t>
    </r>
  </si>
  <si>
    <r>
      <t xml:space="preserve">19,08 </t>
    </r>
    <r>
      <rPr>
        <vertAlign val="superscript"/>
        <sz val="8"/>
        <rFont val="Arial"/>
        <family val="2"/>
      </rPr>
      <t>(1)</t>
    </r>
  </si>
  <si>
    <r>
      <t xml:space="preserve">7,77 </t>
    </r>
    <r>
      <rPr>
        <vertAlign val="superscript"/>
        <sz val="8"/>
        <rFont val="Arial"/>
        <family val="2"/>
      </rPr>
      <t>(1)</t>
    </r>
  </si>
  <si>
    <r>
      <t xml:space="preserve">17,76 </t>
    </r>
    <r>
      <rPr>
        <vertAlign val="superscript"/>
        <sz val="8"/>
        <rFont val="Arial"/>
        <family val="2"/>
      </rPr>
      <t>(1)</t>
    </r>
  </si>
  <si>
    <r>
      <t xml:space="preserve">18,39 </t>
    </r>
    <r>
      <rPr>
        <vertAlign val="superscript"/>
        <sz val="8"/>
        <rFont val="Arial"/>
        <family val="2"/>
      </rPr>
      <t>(1)</t>
    </r>
  </si>
  <si>
    <r>
      <t xml:space="preserve">24,33 </t>
    </r>
    <r>
      <rPr>
        <vertAlign val="superscript"/>
        <sz val="8"/>
        <rFont val="Arial"/>
        <family val="2"/>
      </rPr>
      <t>(1)</t>
    </r>
  </si>
  <si>
    <r>
      <t xml:space="preserve">17,93 </t>
    </r>
    <r>
      <rPr>
        <vertAlign val="superscript"/>
        <sz val="8"/>
        <rFont val="Arial"/>
        <family val="2"/>
      </rPr>
      <t>(1)</t>
    </r>
  </si>
  <si>
    <r>
      <t xml:space="preserve">20,56 </t>
    </r>
    <r>
      <rPr>
        <vertAlign val="superscript"/>
        <sz val="8"/>
        <rFont val="Arial"/>
        <family val="2"/>
      </rPr>
      <t>(1)</t>
    </r>
  </si>
  <si>
    <r>
      <t xml:space="preserve">25,07 </t>
    </r>
    <r>
      <rPr>
        <vertAlign val="superscript"/>
        <sz val="8"/>
        <rFont val="Arial"/>
        <family val="2"/>
      </rPr>
      <t>(1)</t>
    </r>
  </si>
  <si>
    <r>
      <t xml:space="preserve">12,20 </t>
    </r>
    <r>
      <rPr>
        <vertAlign val="superscript"/>
        <sz val="8"/>
        <rFont val="Arial"/>
        <family val="2"/>
      </rPr>
      <t>(1)</t>
    </r>
  </si>
  <si>
    <r>
      <t xml:space="preserve">20,10 </t>
    </r>
    <r>
      <rPr>
        <vertAlign val="superscript"/>
        <sz val="8"/>
        <rFont val="Arial"/>
        <family val="2"/>
      </rPr>
      <t>(1)</t>
    </r>
  </si>
  <si>
    <r>
      <t xml:space="preserve">18,09 </t>
    </r>
    <r>
      <rPr>
        <vertAlign val="superscript"/>
        <sz val="8"/>
        <rFont val="Arial"/>
        <family val="2"/>
      </rPr>
      <t>(1)</t>
    </r>
  </si>
  <si>
    <r>
      <t xml:space="preserve">20,30 </t>
    </r>
    <r>
      <rPr>
        <vertAlign val="superscript"/>
        <sz val="8"/>
        <rFont val="Arial"/>
        <family val="2"/>
      </rPr>
      <t>(1)</t>
    </r>
  </si>
  <si>
    <r>
      <t xml:space="preserve">15,41 </t>
    </r>
    <r>
      <rPr>
        <vertAlign val="superscript"/>
        <sz val="8"/>
        <rFont val="Arial"/>
        <family val="2"/>
      </rPr>
      <t>(1)</t>
    </r>
  </si>
  <si>
    <r>
      <t xml:space="preserve">22,98 </t>
    </r>
    <r>
      <rPr>
        <vertAlign val="superscript"/>
        <sz val="8"/>
        <rFont val="Arial"/>
        <family val="2"/>
      </rPr>
      <t>(1)</t>
    </r>
  </si>
  <si>
    <r>
      <t xml:space="preserve">16,93 </t>
    </r>
    <r>
      <rPr>
        <vertAlign val="superscript"/>
        <sz val="8"/>
        <rFont val="Arial"/>
        <family val="2"/>
      </rPr>
      <t>(1)</t>
    </r>
  </si>
  <si>
    <r>
      <t xml:space="preserve">1,66 </t>
    </r>
    <r>
      <rPr>
        <vertAlign val="superscript"/>
        <sz val="8"/>
        <rFont val="Arial"/>
        <family val="2"/>
      </rPr>
      <t>(1)</t>
    </r>
  </si>
  <si>
    <r>
      <t xml:space="preserve">14,72 </t>
    </r>
    <r>
      <rPr>
        <vertAlign val="superscript"/>
        <sz val="8"/>
        <rFont val="Arial"/>
        <family val="2"/>
      </rPr>
      <t>(1)</t>
    </r>
  </si>
  <si>
    <r>
      <t xml:space="preserve">1,85 </t>
    </r>
    <r>
      <rPr>
        <vertAlign val="superscript"/>
        <sz val="8"/>
        <rFont val="Arial"/>
        <family val="2"/>
      </rPr>
      <t>(1)</t>
    </r>
  </si>
  <si>
    <r>
      <t xml:space="preserve">21,45 </t>
    </r>
    <r>
      <rPr>
        <vertAlign val="superscript"/>
        <sz val="8"/>
        <rFont val="Arial"/>
        <family val="2"/>
      </rPr>
      <t>(1)</t>
    </r>
  </si>
  <si>
    <r>
      <t xml:space="preserve">17,59 </t>
    </r>
    <r>
      <rPr>
        <vertAlign val="superscript"/>
        <sz val="8"/>
        <rFont val="Arial"/>
        <family val="2"/>
      </rPr>
      <t>(1)</t>
    </r>
  </si>
  <si>
    <r>
      <t xml:space="preserve">3,45 </t>
    </r>
    <r>
      <rPr>
        <vertAlign val="superscript"/>
        <sz val="8"/>
        <rFont val="Arial"/>
        <family val="2"/>
      </rPr>
      <t>(1)</t>
    </r>
  </si>
  <si>
    <r>
      <t xml:space="preserve">22,81 </t>
    </r>
    <r>
      <rPr>
        <vertAlign val="superscript"/>
        <sz val="8"/>
        <rFont val="Arial"/>
        <family val="2"/>
      </rPr>
      <t>(1)</t>
    </r>
  </si>
  <si>
    <r>
      <t xml:space="preserve">18,77 </t>
    </r>
    <r>
      <rPr>
        <vertAlign val="superscript"/>
        <sz val="8"/>
        <rFont val="Arial"/>
        <family val="2"/>
      </rPr>
      <t>(1)</t>
    </r>
  </si>
  <si>
    <r>
      <t xml:space="preserve">16,25 </t>
    </r>
    <r>
      <rPr>
        <vertAlign val="superscript"/>
        <sz val="8"/>
        <rFont val="Arial"/>
        <family val="2"/>
      </rPr>
      <t>(1)</t>
    </r>
  </si>
  <si>
    <r>
      <t xml:space="preserve">7,51 </t>
    </r>
    <r>
      <rPr>
        <vertAlign val="superscript"/>
        <sz val="8"/>
        <rFont val="Arial"/>
        <family val="2"/>
      </rPr>
      <t>(1)</t>
    </r>
  </si>
  <si>
    <r>
      <t xml:space="preserve">7,36 </t>
    </r>
    <r>
      <rPr>
        <vertAlign val="superscript"/>
        <sz val="8"/>
        <rFont val="Arial"/>
        <family val="2"/>
      </rPr>
      <t>(1)</t>
    </r>
  </si>
  <si>
    <r>
      <t xml:space="preserve">0,00 </t>
    </r>
    <r>
      <rPr>
        <vertAlign val="superscript"/>
        <sz val="8"/>
        <rFont val="Arial"/>
        <family val="2"/>
      </rPr>
      <t>(1)</t>
    </r>
  </si>
  <si>
    <r>
      <t xml:space="preserve">6,91 </t>
    </r>
    <r>
      <rPr>
        <vertAlign val="superscript"/>
        <sz val="8"/>
        <rFont val="Arial"/>
        <family val="2"/>
      </rPr>
      <t>(1)</t>
    </r>
  </si>
  <si>
    <r>
      <t xml:space="preserve">7,25 </t>
    </r>
    <r>
      <rPr>
        <vertAlign val="superscript"/>
        <sz val="8"/>
        <rFont val="Arial"/>
        <family val="2"/>
      </rPr>
      <t>(1)</t>
    </r>
  </si>
  <si>
    <r>
      <t>4,91</t>
    </r>
    <r>
      <rPr>
        <vertAlign val="superscript"/>
        <sz val="8"/>
        <rFont val="Arial"/>
        <family val="2"/>
      </rPr>
      <t xml:space="preserve"> (1)</t>
    </r>
  </si>
  <si>
    <r>
      <t xml:space="preserve">4,22 </t>
    </r>
    <r>
      <rPr>
        <vertAlign val="superscript"/>
        <sz val="8"/>
        <rFont val="Arial"/>
        <family val="2"/>
      </rPr>
      <t>(1)</t>
    </r>
  </si>
  <si>
    <r>
      <t xml:space="preserve">3,84 </t>
    </r>
    <r>
      <rPr>
        <vertAlign val="superscript"/>
        <sz val="8"/>
        <rFont val="Arial"/>
        <family val="2"/>
      </rPr>
      <t>(1)</t>
    </r>
  </si>
  <si>
    <r>
      <t xml:space="preserve">4,14 </t>
    </r>
    <r>
      <rPr>
        <vertAlign val="superscript"/>
        <sz val="8"/>
        <rFont val="Arial"/>
        <family val="2"/>
      </rPr>
      <t>(1)</t>
    </r>
  </si>
  <si>
    <r>
      <t xml:space="preserve">4,18 </t>
    </r>
    <r>
      <rPr>
        <vertAlign val="superscript"/>
        <sz val="8"/>
        <rFont val="Arial"/>
        <family val="2"/>
      </rPr>
      <t>(1)</t>
    </r>
  </si>
  <si>
    <r>
      <t xml:space="preserve">2,47 </t>
    </r>
    <r>
      <rPr>
        <vertAlign val="superscript"/>
        <sz val="8"/>
        <rFont val="Arial"/>
        <family val="2"/>
      </rPr>
      <t>(1)</t>
    </r>
  </si>
  <si>
    <r>
      <t xml:space="preserve">2,41 </t>
    </r>
    <r>
      <rPr>
        <vertAlign val="superscript"/>
        <sz val="8"/>
        <rFont val="Arial"/>
        <family val="2"/>
      </rPr>
      <t>(1)</t>
    </r>
  </si>
  <si>
    <r>
      <t xml:space="preserve">6,43 </t>
    </r>
    <r>
      <rPr>
        <vertAlign val="superscript"/>
        <sz val="8"/>
        <rFont val="Arial"/>
        <family val="2"/>
      </rPr>
      <t>(1)</t>
    </r>
  </si>
  <si>
    <r>
      <t xml:space="preserve">2,46 </t>
    </r>
    <r>
      <rPr>
        <vertAlign val="superscript"/>
        <sz val="8"/>
        <rFont val="Arial"/>
        <family val="2"/>
      </rPr>
      <t>(1)</t>
    </r>
  </si>
  <si>
    <r>
      <t xml:space="preserve">3,19 </t>
    </r>
    <r>
      <rPr>
        <vertAlign val="superscript"/>
        <sz val="8"/>
        <rFont val="Arial"/>
        <family val="2"/>
      </rPr>
      <t>(1)</t>
    </r>
  </si>
  <si>
    <r>
      <t xml:space="preserve">4,07 </t>
    </r>
    <r>
      <rPr>
        <vertAlign val="superscript"/>
        <sz val="8"/>
        <rFont val="Arial"/>
        <family val="2"/>
      </rPr>
      <t>(1)</t>
    </r>
  </si>
  <si>
    <r>
      <t xml:space="preserve">4,89 </t>
    </r>
    <r>
      <rPr>
        <vertAlign val="superscript"/>
        <sz val="8"/>
        <rFont val="Arial"/>
        <family val="2"/>
      </rPr>
      <t>(1)</t>
    </r>
  </si>
  <si>
    <r>
      <t>4,15</t>
    </r>
    <r>
      <rPr>
        <vertAlign val="superscript"/>
        <sz val="8"/>
        <rFont val="Arial"/>
        <family val="2"/>
      </rPr>
      <t xml:space="preserve"> (1)</t>
    </r>
  </si>
  <si>
    <r>
      <t>6,46</t>
    </r>
    <r>
      <rPr>
        <vertAlign val="superscript"/>
        <sz val="8"/>
        <rFont val="Arial"/>
        <family val="2"/>
      </rPr>
      <t xml:space="preserve"> (1)</t>
    </r>
  </si>
  <si>
    <r>
      <t xml:space="preserve">5,13 </t>
    </r>
    <r>
      <rPr>
        <vertAlign val="superscript"/>
        <sz val="8"/>
        <rFont val="Arial"/>
        <family val="2"/>
      </rPr>
      <t>(1)</t>
    </r>
  </si>
  <si>
    <r>
      <t xml:space="preserve">4,44 </t>
    </r>
    <r>
      <rPr>
        <vertAlign val="superscript"/>
        <sz val="8"/>
        <rFont val="Arial"/>
        <family val="2"/>
      </rPr>
      <t>(1)</t>
    </r>
  </si>
  <si>
    <r>
      <t xml:space="preserve">4,55 </t>
    </r>
    <r>
      <rPr>
        <vertAlign val="superscript"/>
        <sz val="8"/>
        <rFont val="Arial"/>
        <family val="2"/>
      </rPr>
      <t>(1)</t>
    </r>
  </si>
  <si>
    <r>
      <t xml:space="preserve">4,06 </t>
    </r>
    <r>
      <rPr>
        <vertAlign val="superscript"/>
        <sz val="8"/>
        <rFont val="Arial"/>
        <family val="2"/>
      </rPr>
      <t>(1)</t>
    </r>
  </si>
  <si>
    <r>
      <t>0,25</t>
    </r>
    <r>
      <rPr>
        <vertAlign val="superscript"/>
        <sz val="8"/>
        <rFont val="Arial"/>
        <family val="2"/>
      </rPr>
      <t xml:space="preserve"> (1)</t>
    </r>
  </si>
  <si>
    <r>
      <t>4,16</t>
    </r>
    <r>
      <rPr>
        <vertAlign val="superscript"/>
        <sz val="8"/>
        <rFont val="Arial"/>
        <family val="2"/>
      </rPr>
      <t xml:space="preserve"> (1)</t>
    </r>
  </si>
  <si>
    <r>
      <t>2,38</t>
    </r>
    <r>
      <rPr>
        <vertAlign val="superscript"/>
        <sz val="8"/>
        <rFont val="Arial"/>
        <family val="2"/>
      </rPr>
      <t xml:space="preserve"> (1)</t>
    </r>
  </si>
  <si>
    <r>
      <t>6,44</t>
    </r>
    <r>
      <rPr>
        <vertAlign val="superscript"/>
        <sz val="8"/>
        <rFont val="Arial"/>
        <family val="2"/>
      </rPr>
      <t xml:space="preserve"> (1)</t>
    </r>
  </si>
  <si>
    <r>
      <t>2,54</t>
    </r>
    <r>
      <rPr>
        <vertAlign val="superscript"/>
        <sz val="8"/>
        <rFont val="Arial"/>
        <family val="2"/>
      </rPr>
      <t xml:space="preserve"> (1)</t>
    </r>
  </si>
  <si>
    <r>
      <t>6,54</t>
    </r>
    <r>
      <rPr>
        <vertAlign val="superscript"/>
        <sz val="8"/>
        <rFont val="Arial"/>
        <family val="2"/>
      </rPr>
      <t xml:space="preserve"> (1)</t>
    </r>
  </si>
  <si>
    <r>
      <t>3,00</t>
    </r>
    <r>
      <rPr>
        <vertAlign val="superscript"/>
        <sz val="8"/>
        <rFont val="Arial"/>
        <family val="2"/>
      </rPr>
      <t xml:space="preserve"> (1)</t>
    </r>
  </si>
  <si>
    <r>
      <t>7,05</t>
    </r>
    <r>
      <rPr>
        <vertAlign val="superscript"/>
        <sz val="8"/>
        <rFont val="Arial"/>
        <family val="2"/>
      </rPr>
      <t xml:space="preserve"> (1)</t>
    </r>
  </si>
  <si>
    <r>
      <t>3,62</t>
    </r>
    <r>
      <rPr>
        <vertAlign val="superscript"/>
        <sz val="8"/>
        <rFont val="Arial"/>
        <family val="2"/>
      </rPr>
      <t xml:space="preserve"> (1)</t>
    </r>
  </si>
  <si>
    <r>
      <t>6,00</t>
    </r>
    <r>
      <rPr>
        <vertAlign val="superscript"/>
        <sz val="8"/>
        <rFont val="Arial"/>
        <family val="2"/>
      </rPr>
      <t xml:space="preserve"> (1)</t>
    </r>
  </si>
  <si>
    <r>
      <t>3,61</t>
    </r>
    <r>
      <rPr>
        <vertAlign val="superscript"/>
        <sz val="8"/>
        <rFont val="Arial"/>
        <family val="2"/>
      </rPr>
      <t xml:space="preserve"> (1)</t>
    </r>
  </si>
  <si>
    <r>
      <t>5,83</t>
    </r>
    <r>
      <rPr>
        <vertAlign val="superscript"/>
        <sz val="8"/>
        <rFont val="Arial"/>
        <family val="2"/>
      </rPr>
      <t xml:space="preserve"> (1)</t>
    </r>
  </si>
  <si>
    <r>
      <t>4,40</t>
    </r>
    <r>
      <rPr>
        <vertAlign val="superscript"/>
        <sz val="8"/>
        <rFont val="Arial"/>
        <family val="2"/>
      </rPr>
      <t xml:space="preserve"> (1)</t>
    </r>
  </si>
  <si>
    <r>
      <t>4,83</t>
    </r>
    <r>
      <rPr>
        <vertAlign val="superscript"/>
        <sz val="8"/>
        <rFont val="Arial"/>
        <family val="2"/>
      </rPr>
      <t xml:space="preserve"> (1)</t>
    </r>
  </si>
  <si>
    <r>
      <t>5,39</t>
    </r>
    <r>
      <rPr>
        <vertAlign val="superscript"/>
        <sz val="8"/>
        <rFont val="Arial"/>
        <family val="2"/>
      </rPr>
      <t xml:space="preserve"> (1)</t>
    </r>
  </si>
  <si>
    <r>
      <t xml:space="preserve">5,80 </t>
    </r>
    <r>
      <rPr>
        <vertAlign val="superscript"/>
        <sz val="8"/>
        <rFont val="Arial"/>
        <family val="2"/>
      </rPr>
      <t>(1)</t>
    </r>
  </si>
  <si>
    <r>
      <t xml:space="preserve">5,82 </t>
    </r>
    <r>
      <rPr>
        <vertAlign val="superscript"/>
        <sz val="8"/>
        <rFont val="Arial"/>
        <family val="2"/>
      </rPr>
      <t>(1)</t>
    </r>
  </si>
  <si>
    <r>
      <t xml:space="preserve">1,60 </t>
    </r>
    <r>
      <rPr>
        <vertAlign val="superscript"/>
        <sz val="8"/>
        <rFont val="Arial"/>
        <family val="2"/>
      </rPr>
      <t>(1)</t>
    </r>
  </si>
  <si>
    <r>
      <t xml:space="preserve">6,41 </t>
    </r>
    <r>
      <rPr>
        <vertAlign val="superscript"/>
        <sz val="8"/>
        <rFont val="Arial"/>
        <family val="2"/>
      </rPr>
      <t>(1)</t>
    </r>
  </si>
  <si>
    <r>
      <t xml:space="preserve">6,70 </t>
    </r>
    <r>
      <rPr>
        <vertAlign val="superscript"/>
        <sz val="8"/>
        <rFont val="Arial"/>
        <family val="2"/>
      </rPr>
      <t>(1)</t>
    </r>
  </si>
  <si>
    <r>
      <t xml:space="preserve">5,31 </t>
    </r>
    <r>
      <rPr>
        <vertAlign val="superscript"/>
        <sz val="8"/>
        <rFont val="Arial"/>
        <family val="2"/>
      </rPr>
      <t>(1)</t>
    </r>
  </si>
  <si>
    <r>
      <t xml:space="preserve">3,26 </t>
    </r>
    <r>
      <rPr>
        <vertAlign val="superscript"/>
        <sz val="8"/>
        <rFont val="Arial"/>
        <family val="2"/>
      </rPr>
      <t>(1)</t>
    </r>
  </si>
  <si>
    <r>
      <t xml:space="preserve">3,37 </t>
    </r>
    <r>
      <rPr>
        <vertAlign val="superscript"/>
        <sz val="8"/>
        <rFont val="Arial"/>
        <family val="2"/>
      </rPr>
      <t>(1)</t>
    </r>
  </si>
  <si>
    <r>
      <t xml:space="preserve">6,40 </t>
    </r>
    <r>
      <rPr>
        <vertAlign val="superscript"/>
        <sz val="8"/>
        <rFont val="Arial"/>
        <family val="2"/>
      </rPr>
      <t>(1)</t>
    </r>
  </si>
  <si>
    <r>
      <t xml:space="preserve">5,28 </t>
    </r>
    <r>
      <rPr>
        <vertAlign val="superscript"/>
        <sz val="8"/>
        <rFont val="Arial"/>
        <family val="2"/>
      </rPr>
      <t>(1)</t>
    </r>
  </si>
  <si>
    <r>
      <t xml:space="preserve">-0,03 </t>
    </r>
    <r>
      <rPr>
        <vertAlign val="superscript"/>
        <sz val="8"/>
        <color rgb="FFFF0000"/>
        <rFont val="Arial"/>
        <family val="2"/>
      </rPr>
      <t>(1)</t>
    </r>
  </si>
  <si>
    <r>
      <t xml:space="preserve">4,39 </t>
    </r>
    <r>
      <rPr>
        <vertAlign val="superscript"/>
        <sz val="8"/>
        <rFont val="Arial"/>
        <family val="2"/>
      </rPr>
      <t>(1)</t>
    </r>
  </si>
  <si>
    <r>
      <t xml:space="preserve">4,12 </t>
    </r>
    <r>
      <rPr>
        <vertAlign val="superscript"/>
        <sz val="8"/>
        <rFont val="Arial"/>
        <family val="2"/>
      </rPr>
      <t>(1)</t>
    </r>
  </si>
  <si>
    <r>
      <t xml:space="preserve">0,78 </t>
    </r>
    <r>
      <rPr>
        <vertAlign val="superscript"/>
        <sz val="8"/>
        <rFont val="Arial"/>
        <family val="2"/>
      </rPr>
      <t>(1)</t>
    </r>
  </si>
  <si>
    <r>
      <t xml:space="preserve">3,98 </t>
    </r>
    <r>
      <rPr>
        <vertAlign val="superscript"/>
        <sz val="8"/>
        <rFont val="Arial"/>
        <family val="2"/>
      </rPr>
      <t>(1)</t>
    </r>
  </si>
  <si>
    <r>
      <t xml:space="preserve">1,29 </t>
    </r>
    <r>
      <rPr>
        <vertAlign val="superscript"/>
        <sz val="8"/>
        <rFont val="Arial"/>
        <family val="2"/>
      </rPr>
      <t>(1)</t>
    </r>
  </si>
  <si>
    <r>
      <t xml:space="preserve">3,68 </t>
    </r>
    <r>
      <rPr>
        <vertAlign val="superscript"/>
        <sz val="8"/>
        <rFont val="Arial"/>
        <family val="2"/>
      </rPr>
      <t>(1)</t>
    </r>
  </si>
  <si>
    <r>
      <t xml:space="preserve">1,98 </t>
    </r>
    <r>
      <rPr>
        <vertAlign val="superscript"/>
        <sz val="8"/>
        <rFont val="Arial"/>
        <family val="2"/>
      </rPr>
      <t>(1)</t>
    </r>
  </si>
  <si>
    <r>
      <t xml:space="preserve">3,97 </t>
    </r>
    <r>
      <rPr>
        <vertAlign val="superscript"/>
        <sz val="8"/>
        <rFont val="Arial"/>
        <family val="2"/>
      </rPr>
      <t>(1)</t>
    </r>
  </si>
  <si>
    <r>
      <t xml:space="preserve">3,56 </t>
    </r>
    <r>
      <rPr>
        <vertAlign val="superscript"/>
        <sz val="8"/>
        <rFont val="Arial"/>
        <family val="2"/>
      </rPr>
      <t>(1)</t>
    </r>
  </si>
  <si>
    <r>
      <t xml:space="preserve">5,48 </t>
    </r>
    <r>
      <rPr>
        <vertAlign val="superscript"/>
        <sz val="8"/>
        <rFont val="Arial"/>
        <family val="2"/>
      </rPr>
      <t>(1)</t>
    </r>
  </si>
  <si>
    <r>
      <t xml:space="preserve">5,17 </t>
    </r>
    <r>
      <rPr>
        <vertAlign val="superscript"/>
        <sz val="8"/>
        <rFont val="Arial"/>
        <family val="2"/>
      </rPr>
      <t>(1)</t>
    </r>
  </si>
  <si>
    <r>
      <t xml:space="preserve">3,75 </t>
    </r>
    <r>
      <rPr>
        <vertAlign val="superscript"/>
        <sz val="8"/>
        <rFont val="Arial"/>
        <family val="2"/>
      </rPr>
      <t>(1)</t>
    </r>
  </si>
  <si>
    <r>
      <t xml:space="preserve">3,82 </t>
    </r>
    <r>
      <rPr>
        <vertAlign val="superscript"/>
        <sz val="8"/>
        <rFont val="Arial"/>
        <family val="2"/>
      </rPr>
      <t>(1)</t>
    </r>
  </si>
  <si>
    <r>
      <t xml:space="preserve">3,80 </t>
    </r>
    <r>
      <rPr>
        <vertAlign val="superscript"/>
        <sz val="8"/>
        <rFont val="Arial"/>
        <family val="2"/>
      </rPr>
      <t>(1)</t>
    </r>
  </si>
  <si>
    <r>
      <t xml:space="preserve">4,09 </t>
    </r>
    <r>
      <rPr>
        <vertAlign val="superscript"/>
        <sz val="8"/>
        <rFont val="Arial"/>
        <family val="2"/>
      </rPr>
      <t>(1)</t>
    </r>
  </si>
  <si>
    <r>
      <t xml:space="preserve">3,61 </t>
    </r>
    <r>
      <rPr>
        <vertAlign val="superscript"/>
        <sz val="8"/>
        <rFont val="Arial"/>
        <family val="2"/>
      </rPr>
      <t>(1)</t>
    </r>
  </si>
  <si>
    <r>
      <t xml:space="preserve">2,91 </t>
    </r>
    <r>
      <rPr>
        <vertAlign val="superscript"/>
        <sz val="8"/>
        <rFont val="Arial"/>
        <family val="2"/>
      </rPr>
      <t>(1)</t>
    </r>
  </si>
  <si>
    <r>
      <t xml:space="preserve">7,61 </t>
    </r>
    <r>
      <rPr>
        <vertAlign val="superscript"/>
        <sz val="8"/>
        <rFont val="Arial"/>
        <family val="2"/>
      </rPr>
      <t>(1)</t>
    </r>
  </si>
  <si>
    <r>
      <t xml:space="preserve">9,09 </t>
    </r>
    <r>
      <rPr>
        <vertAlign val="superscript"/>
        <sz val="8"/>
        <rFont val="Arial"/>
        <family val="2"/>
      </rPr>
      <t>(1)</t>
    </r>
  </si>
  <si>
    <r>
      <t>4,25</t>
    </r>
    <r>
      <rPr>
        <vertAlign val="superscript"/>
        <sz val="8"/>
        <rFont val="Arial"/>
        <family val="2"/>
      </rPr>
      <t>(1)</t>
    </r>
  </si>
  <si>
    <r>
      <t xml:space="preserve">12,33 </t>
    </r>
    <r>
      <rPr>
        <vertAlign val="superscript"/>
        <sz val="8"/>
        <rFont val="Arial"/>
        <family val="2"/>
      </rPr>
      <t>(1)</t>
    </r>
  </si>
  <si>
    <r>
      <t xml:space="preserve">13,14 </t>
    </r>
    <r>
      <rPr>
        <vertAlign val="superscript"/>
        <sz val="8"/>
        <rFont val="Arial"/>
        <family val="2"/>
      </rPr>
      <t>(1)</t>
    </r>
  </si>
  <si>
    <r>
      <t>18,08</t>
    </r>
    <r>
      <rPr>
        <vertAlign val="superscript"/>
        <sz val="8"/>
        <rFont val="Arial"/>
        <family val="2"/>
      </rPr>
      <t>(1)</t>
    </r>
  </si>
  <si>
    <r>
      <t>18,40</t>
    </r>
    <r>
      <rPr>
        <vertAlign val="superscript"/>
        <sz val="8"/>
        <rFont val="Arial"/>
        <family val="2"/>
      </rPr>
      <t>(1)</t>
    </r>
  </si>
  <si>
    <r>
      <t>1,88</t>
    </r>
    <r>
      <rPr>
        <vertAlign val="superscript"/>
        <sz val="8"/>
        <rFont val="Arial"/>
        <family val="2"/>
      </rPr>
      <t>(1)</t>
    </r>
  </si>
  <si>
    <r>
      <t>16,87</t>
    </r>
    <r>
      <rPr>
        <vertAlign val="superscript"/>
        <sz val="8"/>
        <rFont val="Arial"/>
        <family val="2"/>
      </rPr>
      <t>(1)</t>
    </r>
  </si>
  <si>
    <r>
      <t>2,70</t>
    </r>
    <r>
      <rPr>
        <vertAlign val="superscript"/>
        <sz val="8"/>
        <rFont val="Arial"/>
        <family val="2"/>
      </rPr>
      <t>(1)</t>
    </r>
  </si>
  <si>
    <r>
      <t>17,10</t>
    </r>
    <r>
      <rPr>
        <vertAlign val="superscript"/>
        <sz val="8"/>
        <rFont val="Arial"/>
        <family val="2"/>
      </rPr>
      <t>(1)</t>
    </r>
  </si>
  <si>
    <r>
      <t>(1)</t>
    </r>
    <r>
      <rPr>
        <sz val="7"/>
        <color indexed="48"/>
        <rFont val="Arial"/>
        <family val="2"/>
      </rPr>
      <t xml:space="preserve"> Variação calculada pelo IBGE, considerando o número-índice com 8 casas decimais.</t>
    </r>
  </si>
  <si>
    <t>Desonerado</t>
  </si>
  <si>
    <t>CUSTO TOTAL DO CANTEIRO DE OBRAS E SUAS INSTALAÇÕES (SEM BDI - DESONERADO):</t>
  </si>
  <si>
    <t>CUSTO TOTAL DO CANTEIRO DE OBRAS E SUAS INSTALAÇÕES (SEM BDI - NÃO DESONERADO):</t>
  </si>
  <si>
    <t xml:space="preserve">SINAPI - 81,53% (HORA) </t>
  </si>
  <si>
    <t>SINAPI - 46,62% (MÊS)</t>
  </si>
  <si>
    <t xml:space="preserve"> 00006111 </t>
  </si>
  <si>
    <t xml:space="preserve"> 00001213 </t>
  </si>
  <si>
    <t xml:space="preserve"> 00000378 </t>
  </si>
  <si>
    <t xml:space="preserve"> 00004750 </t>
  </si>
  <si>
    <t xml:space="preserve"> 00006117 </t>
  </si>
  <si>
    <t xml:space="preserve"> 00002436 </t>
  </si>
  <si>
    <t xml:space="preserve"> 00000247 </t>
  </si>
  <si>
    <t xml:space="preserve"> 00006114 </t>
  </si>
  <si>
    <t xml:space="preserve"> 00044497 </t>
  </si>
  <si>
    <t xml:space="preserve"> 00004234 </t>
  </si>
  <si>
    <t xml:space="preserve"> 00006110 </t>
  </si>
  <si>
    <t xml:space="preserve"> 00004230 </t>
  </si>
  <si>
    <t xml:space="preserve"> 00004783 </t>
  </si>
  <si>
    <t xml:space="preserve"> 00012873 </t>
  </si>
  <si>
    <t>6.489,3625248</t>
  </si>
  <si>
    <t xml:space="preserve"> 00000252 </t>
  </si>
  <si>
    <t xml:space="preserve"> 00004755 </t>
  </si>
  <si>
    <t>3.994,1110587</t>
  </si>
  <si>
    <t xml:space="preserve"> 00004759 </t>
  </si>
  <si>
    <t>CALCETEIRO (HORISTA)</t>
  </si>
  <si>
    <t xml:space="preserve"> 00006160 </t>
  </si>
  <si>
    <t xml:space="preserve"> 00037666 </t>
  </si>
  <si>
    <t xml:space="preserve"> 00044503 </t>
  </si>
  <si>
    <t xml:space="preserve"> 00004760 </t>
  </si>
  <si>
    <t>3.145,5944591</t>
  </si>
  <si>
    <t xml:space="preserve"> 00000242 </t>
  </si>
  <si>
    <t xml:space="preserve"> 00002696 </t>
  </si>
  <si>
    <t xml:space="preserve"> 00004238 </t>
  </si>
  <si>
    <t xml:space="preserve"> 00000246 </t>
  </si>
  <si>
    <t xml:space="preserve"> 00012869 </t>
  </si>
  <si>
    <t>1.063,3955717</t>
  </si>
  <si>
    <t xml:space="preserve"> 00004083 </t>
  </si>
  <si>
    <t>788,8027254</t>
  </si>
  <si>
    <t xml:space="preserve"> 00002701 </t>
  </si>
  <si>
    <t>1.007,4457166</t>
  </si>
  <si>
    <t xml:space="preserve"> 00002707 </t>
  </si>
  <si>
    <t>128,9348720</t>
  </si>
  <si>
    <t xml:space="preserve"> 00020020 </t>
  </si>
  <si>
    <t>827,4967064</t>
  </si>
  <si>
    <t xml:space="preserve"> 00004257 </t>
  </si>
  <si>
    <t>630,6164906</t>
  </si>
  <si>
    <t xml:space="preserve"> 00001214 </t>
  </si>
  <si>
    <t xml:space="preserve"> 00002438 </t>
  </si>
  <si>
    <t>197,8250000</t>
  </si>
  <si>
    <t xml:space="preserve"> 00040331 </t>
  </si>
  <si>
    <t xml:space="preserve"> 00000251 </t>
  </si>
  <si>
    <t>192,3896212</t>
  </si>
  <si>
    <t xml:space="preserve"> 00002437 </t>
  </si>
  <si>
    <t>113,9185000</t>
  </si>
  <si>
    <t xml:space="preserve"> 00010489 </t>
  </si>
  <si>
    <t>108,5403398</t>
  </si>
  <si>
    <t xml:space="preserve"> 00004058 </t>
  </si>
  <si>
    <t>73,7203992</t>
  </si>
  <si>
    <t xml:space="preserve"> 00004253 </t>
  </si>
  <si>
    <t>77,3986983</t>
  </si>
  <si>
    <t xml:space="preserve"> 00004248 </t>
  </si>
  <si>
    <t>62,2324909</t>
  </si>
  <si>
    <t xml:space="preserve"> 00034783 </t>
  </si>
  <si>
    <t>8,2208000</t>
  </si>
  <si>
    <t xml:space="preserve"> 00004093 </t>
  </si>
  <si>
    <t xml:space="preserve"> 00004237 </t>
  </si>
  <si>
    <t>9,7013569</t>
  </si>
  <si>
    <t xml:space="preserve"> 00044502 </t>
  </si>
  <si>
    <t>6,9615895</t>
  </si>
  <si>
    <t xml:space="preserve"> 00004254 </t>
  </si>
  <si>
    <t xml:space="preserve"> 00004785 </t>
  </si>
  <si>
    <t>1,6006440</t>
  </si>
  <si>
    <t xml:space="preserve"> 00004096 </t>
  </si>
  <si>
    <t xml:space="preserve"> 00004251 </t>
  </si>
  <si>
    <t xml:space="preserve"> 00044499 </t>
  </si>
  <si>
    <t xml:space="preserve"> 00044500 </t>
  </si>
  <si>
    <t>0,8726836</t>
  </si>
  <si>
    <t xml:space="preserve"> 00004239 </t>
  </si>
  <si>
    <t>0,2935537</t>
  </si>
  <si>
    <t xml:space="preserve"> 00004233 </t>
  </si>
  <si>
    <t>0,0792595</t>
  </si>
  <si>
    <t>Obra</t>
  </si>
  <si>
    <t>Bancos</t>
  </si>
  <si>
    <t>B.D.I.</t>
  </si>
  <si>
    <t>Encargos Sociais</t>
  </si>
  <si>
    <t>Não Desonerado: 
Horista: 110,14%
Mensalista: 70,03%</t>
  </si>
  <si>
    <t>Curva ABC de Insumos</t>
  </si>
  <si>
    <t>Código</t>
  </si>
  <si>
    <t>Banco</t>
  </si>
  <si>
    <t>Descrição</t>
  </si>
  <si>
    <t>Tipo</t>
  </si>
  <si>
    <t>Und</t>
  </si>
  <si>
    <t>Peso</t>
  </si>
  <si>
    <t>Valor Acumulado</t>
  </si>
  <si>
    <t>Peso Acumulado</t>
  </si>
  <si>
    <t>Operativa</t>
  </si>
  <si>
    <t>Improdutiva</t>
  </si>
  <si>
    <t>Geral</t>
  </si>
  <si>
    <t xml:space="preserve"> IN0506 </t>
  </si>
  <si>
    <t>Próprio</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</si>
  <si>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</si>
  <si>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Material</t>
  </si>
  <si>
    <t>8.567,0000000</t>
  </si>
  <si>
    <t/>
  </si>
  <si>
    <t xml:space="preserve"> SE0601 </t>
  </si>
  <si>
    <t>Serviços</t>
  </si>
  <si>
    <t>UN</t>
  </si>
  <si>
    <t>1,0000000</t>
  </si>
  <si>
    <t xml:space="preserve"> IN0472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</si>
  <si>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</si>
  <si>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3,0000000</t>
  </si>
  <si>
    <t>SICRO3</t>
  </si>
  <si>
    <t>t</t>
  </si>
  <si>
    <t>Outros</t>
  </si>
  <si>
    <t>84,38</t>
  </si>
  <si>
    <t xml:space="preserve"> IN0253 </t>
  </si>
  <si>
    <t>AÇO CA-50, 10,0MM, VERGALHÃO</t>
  </si>
  <si>
    <t xml:space="preserve"> SE0327 </t>
  </si>
  <si>
    <t>Montagem, comissionamento e testes do conjunto condutor do terceiro trilho com capacidade nominal de 2900 A.</t>
  </si>
  <si>
    <t>un</t>
  </si>
  <si>
    <t xml:space="preserve"> IN0521 </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</si>
  <si>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</si>
  <si>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8.340,0000000</t>
  </si>
  <si>
    <t xml:space="preserve"> IN0257 </t>
  </si>
  <si>
    <t>AÇO CA-50, 25,0MM, VERGALHÃO</t>
  </si>
  <si>
    <t xml:space="preserve"> IN0255 </t>
  </si>
  <si>
    <t>AÇO CA-50, 16,0MM, VERGALHÃO</t>
  </si>
  <si>
    <t xml:space="preserve"> IN0466 </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</si>
  <si>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</si>
  <si>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2,0000000</t>
  </si>
  <si>
    <t xml:space="preserve"> IN0519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</si>
  <si>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</si>
  <si>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19.575,0000000</t>
  </si>
  <si>
    <t xml:space="preserve"> IN0480 </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</si>
  <si>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</si>
  <si>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9.300,0000000</t>
  </si>
  <si>
    <t>SINAPI</t>
  </si>
  <si>
    <t>Mão de Obra</t>
  </si>
  <si>
    <t>21,85</t>
  </si>
  <si>
    <t xml:space="preserve"> 00001525 </t>
  </si>
  <si>
    <t>CONCRETO USINADO BOMBEAVEL, CLASSE DE RESISTENCIA C30, COM BRITA 0 E 1, SLUMP = 100 +/- 20 MM, INCLUI SERVICO DE BOMBEAMENTO (NBR 8953)</t>
  </si>
  <si>
    <t>m³</t>
  </si>
  <si>
    <t>7.644,0901400</t>
  </si>
  <si>
    <t xml:space="preserve"> IN0517 </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</si>
  <si>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</si>
  <si>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 xml:space="preserve"> 00040453 </t>
  </si>
  <si>
    <t>GABIAO MANTA (COLCHAO) MALHA HEXAGONAL 6 X 8 CM (ZN/AL REVESTIDO COM POLIMERO), FIO 2,0 MM, DIMENSOES 5,0 X 2,0 X 0,23 M (C X L X A)</t>
  </si>
  <si>
    <t>m²</t>
  </si>
  <si>
    <t xml:space="preserve"> 00004385 </t>
  </si>
  <si>
    <t>PARALELEPIPEDO GRANITICO OU BASALTICO, PARA PAVIMENTACAO, SEM FRETE (VARIACAO REGIONAL DE PECAS POR M2)</t>
  </si>
  <si>
    <t>MIL</t>
  </si>
  <si>
    <t xml:space="preserve"> IN0467 </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</si>
  <si>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</si>
  <si>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 xml:space="preserve"> 00037370 </t>
  </si>
  <si>
    <t>ALIMENTACAO - HORISTA (COLETADO CAIXA)</t>
  </si>
  <si>
    <t xml:space="preserve"> 00004730 </t>
  </si>
  <si>
    <t>PEDRA DE MAO OU PEDRA RACHAO PARA ARRIMO/FUNDACAO (POSTO PEDREIRA/FORNECEDOR, SEM FRETE)</t>
  </si>
  <si>
    <t xml:space="preserve"> SE0042 </t>
  </si>
  <si>
    <t>FORNECIMENTO E TRANSPORTE DE CIMENTO ASFÁLTICO DE PETRÓLEO A GRANEL CAP 50/70 - SAMAMBAIA</t>
  </si>
  <si>
    <t>0,86%</t>
  </si>
  <si>
    <t xml:space="preserve"> 00001358 </t>
  </si>
  <si>
    <t>CHAPA/PAINEL DE MADEIRA COMPENSADA RESINADA (MADEIRITE RESINADO ROSA) PARA FORMA DE CONCRETO, DE 2200 x 1100 MM, E = 17 MM</t>
  </si>
  <si>
    <t>0,85%</t>
  </si>
  <si>
    <t xml:space="preserve"> SE0040 </t>
  </si>
  <si>
    <t>FORNECIMENTO E TRANSPORTE DE ASFALTO DILUÍDO CM-30 PARA USO EM PAVIMENTAÇÃO ASFÁLTICA - SAMAMBAIA</t>
  </si>
  <si>
    <t xml:space="preserve"> IN0526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</si>
  <si>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</si>
  <si>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4,0000000</t>
  </si>
  <si>
    <t xml:space="preserve"> SE0343 </t>
  </si>
  <si>
    <t>Montagem, comissionamento e testes da cablagem de Média Tensão 13,8 kV, conforme Projeto Básico.</t>
  </si>
  <si>
    <t>m</t>
  </si>
  <si>
    <t>0,79%</t>
  </si>
  <si>
    <t xml:space="preserve"> IN0509 </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</si>
  <si>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</si>
  <si>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31,16</t>
  </si>
  <si>
    <t xml:space="preserve"> M0424 </t>
  </si>
  <si>
    <t>Cimento Portland CP II - 32 - saco</t>
  </si>
  <si>
    <t>kg</t>
  </si>
  <si>
    <t>0,73%</t>
  </si>
  <si>
    <t xml:space="preserve"> 00040440 </t>
  </si>
  <si>
    <t>GABIAO TIPO CAIXA PARA SOLO REFORCADO, MALHA HEXAGONAL 8 X 10 CM (ZN/AL REVESTIDO COM POLIMERO), FIO 2,7 MM, DIMENSOES 2,0 X 1,0 X 0,5 M, COM CAUDA DE 4,0 M</t>
  </si>
  <si>
    <t xml:space="preserve"> IN0470 </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</si>
  <si>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</si>
  <si>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 xml:space="preserve"> IN0468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</si>
  <si>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</si>
  <si>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 xml:space="preserve"> IN0447 </t>
  </si>
  <si>
    <t>DISPOSIÇÃO FINAL DE RESÍDUOS DA CONSTRUÇÃO CIVIL SEGREGADOS</t>
  </si>
  <si>
    <t xml:space="preserve"> 00001527 </t>
  </si>
  <si>
    <t>CONCRETO USINADO BOMBEAVEL, CLASSE DE RESISTENCIA C25, COM BRITA 0 E 1, SLUMP = 100 +/- 20 MM, INCLUI SERVICO DE BOMBEAMENTO (NBR 8953)</t>
  </si>
  <si>
    <t xml:space="preserve"> IN0520 </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</si>
  <si>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</si>
  <si>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4.260,0000000</t>
  </si>
  <si>
    <t xml:space="preserve"> IN0508 </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</si>
  <si>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</si>
  <si>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3.000,0000000</t>
  </si>
  <si>
    <t xml:space="preserve"> M2355 </t>
  </si>
  <si>
    <t>Conjunto para solda aluminotérmica de UIC60 - porção, fôrmas, acendedor, pasta de vedação e cadinho</t>
  </si>
  <si>
    <t xml:space="preserve"> IN0251 </t>
  </si>
  <si>
    <t>AÇO CA-50, 6,3MM, VERGALHÃO</t>
  </si>
  <si>
    <t>0,57%</t>
  </si>
  <si>
    <t xml:space="preserve"> SE0311 </t>
  </si>
  <si>
    <t>Montagem, comissionamento e testes da cablagem de 750 Vcc (400 mm²), conforme Projeto Básico (A montagem da cablagem de 750 Vcc deve considerar a interligação com o terceiro trilho e via).</t>
  </si>
  <si>
    <t>8.400,0000000</t>
  </si>
  <si>
    <t xml:space="preserve"> 00004491 </t>
  </si>
  <si>
    <t>PONTALETE *7,5 X 7,5* CM EM PINUS, MISTA OU EQUIVALENTE DA REGIAO - BRUTA</t>
  </si>
  <si>
    <t>M</t>
  </si>
  <si>
    <t>10,83</t>
  </si>
  <si>
    <t xml:space="preserve"> IN0252 </t>
  </si>
  <si>
    <t>AÇO CA-50, 8,0MM, VERGALHÃO</t>
  </si>
  <si>
    <t xml:space="preserve"> IN0471 </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</si>
  <si>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</si>
  <si>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0,47%</t>
  </si>
  <si>
    <t xml:space="preserve"> 00040441 </t>
  </si>
  <si>
    <t>GABIAO TIPO CAIXA PARA SOLO REFORCADO, MALHA HEXAGONAL 8 X 10 CM (ZN/AL REVESTIDO COM POLIMERO), FIO 2,7 MM, DIMENSOES 2,0 X 1,0 X 1,0 M, COM CAUDA DE 4,0 M</t>
  </si>
  <si>
    <t xml:space="preserve"> IN0507 </t>
  </si>
  <si>
    <t>Fornecimento de  chave secionadora do circuito de tração conforme especificação técnica ET.4/EF.99/00.302. Quantitativo conforme Lista de Material LM.3/EF.99/00.302.</t>
  </si>
  <si>
    <t>0,46%</t>
  </si>
  <si>
    <t xml:space="preserve"> 00037371 </t>
  </si>
  <si>
    <t>TRANSPORTE - HORISTA (COLETADO CAIXA)</t>
  </si>
  <si>
    <t xml:space="preserve"> IN0445 </t>
  </si>
  <si>
    <t>TUNNEL LINER DE CHAPA EPÓXI - E = 2,7 MM E D = 2,60 M, COM REVESTIMENTO INTERNO DE CONCRETO A 360° DE RECOBRIMENTO.</t>
  </si>
  <si>
    <t>170,3200000</t>
  </si>
  <si>
    <t xml:space="preserve"> IN0446 </t>
  </si>
  <si>
    <t>TUNNEL LINER DE CHAPA EPÓXI - E = 3,4 MM E D = 2,60 M, COM REVESTIMENTO INTERNO DE CONCRETO A 360° DE RECOBRIMENTO.</t>
  </si>
  <si>
    <t>133,5200000</t>
  </si>
  <si>
    <t>0,41%</t>
  </si>
  <si>
    <t>140,34</t>
  </si>
  <si>
    <t>0,00</t>
  </si>
  <si>
    <t xml:space="preserve"> IN0166 </t>
  </si>
  <si>
    <t>CONJUNTO DE FIXAÇÃO DE TRILHO UIC 60 EM LAJE FIXA</t>
  </si>
  <si>
    <t xml:space="preserve"> SE0345 </t>
  </si>
  <si>
    <t>Montagem, comissionamento e testes dos cabos elétricos isolados de 300mm² incluindo muflas terminais.</t>
  </si>
  <si>
    <t>0,40%</t>
  </si>
  <si>
    <t xml:space="preserve"> 00043132 </t>
  </si>
  <si>
    <t>ARAME RECOZIDO 16 BWG, D = 1,65 MM (0,016 KG/M) OU 18 BWG, D = 1,25 MM (0,01 KG/M)</t>
  </si>
  <si>
    <t>KG</t>
  </si>
  <si>
    <t xml:space="preserve"> 00039248 </t>
  </si>
  <si>
    <t>ELETRODUTO/DUTO PEAD FLEXIVEL PAREDE SIMPLES, CORRUGACAO HELICOIDAL, COR PRETA, SEM ROSCA, DE 4", PARA CABEAMENTO SUBTERRANEO (NBR 15715)</t>
  </si>
  <si>
    <t>101.931,4670000</t>
  </si>
  <si>
    <t>14,44</t>
  </si>
  <si>
    <t>0,38%</t>
  </si>
  <si>
    <t xml:space="preserve"> IN0469 </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</si>
  <si>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</si>
  <si>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 xml:space="preserve"> IN0262 </t>
  </si>
  <si>
    <t>BRITA 2</t>
  </si>
  <si>
    <t>0,37%</t>
  </si>
  <si>
    <t xml:space="preserve"> M0009 </t>
  </si>
  <si>
    <t>Aço CP 175 RB</t>
  </si>
  <si>
    <t xml:space="preserve"> M0999 </t>
  </si>
  <si>
    <t>Tela em aço CA 60 soldada nervurada</t>
  </si>
  <si>
    <t>157.360,7515200</t>
  </si>
  <si>
    <t xml:space="preserve"> 00034549 </t>
  </si>
  <si>
    <t>ARGILA EXPANDIDA, GRANULOMETRIA 2215</t>
  </si>
  <si>
    <t>1.192,8000000</t>
  </si>
  <si>
    <t xml:space="preserve"> SE0314 </t>
  </si>
  <si>
    <t>Montagem, comissionamento e testes da cablagem de Baixa Tensão (380/220V e 125Vcc), conforme Projeto Básico.</t>
  </si>
  <si>
    <t>10.889,0000000</t>
  </si>
  <si>
    <t>0,34%</t>
  </si>
  <si>
    <t xml:space="preserve"> M0007 </t>
  </si>
  <si>
    <t>Fibra de aço para concreto</t>
  </si>
  <si>
    <t xml:space="preserve"> IN0443 </t>
  </si>
  <si>
    <t>TUNNEL LINER DE CHAPA EPÓXI - E = 2,2 MM E D = 1,20 M, COM REVESTIMENTO INTERNO DE CONCRETO A 360° DE RECOBRIMENTO.</t>
  </si>
  <si>
    <t>336,0000000</t>
  </si>
  <si>
    <t xml:space="preserve"> IN0476 </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</si>
  <si>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</si>
  <si>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 xml:space="preserve"> SE0075 </t>
  </si>
  <si>
    <t>CANTEIRO DE OBRAS PRINCIPAL</t>
  </si>
  <si>
    <t xml:space="preserve"> 00004059 </t>
  </si>
  <si>
    <t>MEIO-FIO OU GUIA DE CONCRETO, PRE-MOLDADO, COMP 1 M, *30 X 12/15* CM (H X L1/L2)</t>
  </si>
  <si>
    <t xml:space="preserve"> IN0148 </t>
  </si>
  <si>
    <t>Cobertura em Telha trapezoidal de aço zincado pré-pintada, plana, modelo LR25 x Largura útil de 1025 mm, esp.=0,8 mm cor externa branca RAL 9010 e internamente cinza RL 7035</t>
  </si>
  <si>
    <t>8.039,9431200</t>
  </si>
  <si>
    <t>0,31%</t>
  </si>
  <si>
    <t xml:space="preserve"> IN0558 </t>
  </si>
  <si>
    <t>Micro Repetidor</t>
  </si>
  <si>
    <t xml:space="preserve"> SE0340 </t>
  </si>
  <si>
    <t>Execução de teste integrado do sistema de proteção no trecho Samambaia (SR 63, SR 64, SR 65, SA 35, SA 36 e PEE/AM) incluindo interface com o CCO. Conforme indicado na especificação ET.4/EX.99/00.501.</t>
  </si>
  <si>
    <t xml:space="preserve"> 00043360 </t>
  </si>
  <si>
    <t>CONCRETO USINADO BOMBEAVEL, CLASSE DE RESISTENCIA C30, COM BRITA 0 E 1, SLUMP = 220 +/- 30 MM, EXCLUI SERVICO DE BOMBEAMENTO (NBR 8953)</t>
  </si>
  <si>
    <t>2.112,4072000</t>
  </si>
  <si>
    <t xml:space="preserve"> IN0227 </t>
  </si>
  <si>
    <t>Cal Hidratada Calcítica</t>
  </si>
  <si>
    <t>932.433,1847184</t>
  </si>
  <si>
    <t>1,26</t>
  </si>
  <si>
    <t xml:space="preserve"> M0082 </t>
  </si>
  <si>
    <t>Areia média lavada</t>
  </si>
  <si>
    <t>0,29%</t>
  </si>
  <si>
    <t xml:space="preserve"> M2183 </t>
  </si>
  <si>
    <t>Tubo de concreto armado PA1 - D = 1,50 m</t>
  </si>
  <si>
    <t>1.084,5000000</t>
  </si>
  <si>
    <t>0,28%</t>
  </si>
  <si>
    <t xml:space="preserve"> IN0515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</si>
  <si>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</si>
  <si>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0,27%</t>
  </si>
  <si>
    <t xml:space="preserve"> IN0518 </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</si>
  <si>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</si>
  <si>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 xml:space="preserve"> IN0102 </t>
  </si>
  <si>
    <t>CONJUNTO DE FIXAÇÃO DE TRILHO UIC 60 EM DORMENTE DE CONCRETO</t>
  </si>
  <si>
    <t xml:space="preserve"> 00037372 </t>
  </si>
  <si>
    <t>EXAMES - HORISTA (COLETADO CAIXA)</t>
  </si>
  <si>
    <t>0,97</t>
  </si>
  <si>
    <t>0,26%</t>
  </si>
  <si>
    <t xml:space="preserve"> 00010685 </t>
  </si>
  <si>
    <t>ESCAVADEIRA HIDRAULICA SOBRE ESTEIRAS, CACAMBA 0,80M3, PESO OPERACIONAL 17T, POTENCIA BRUTA 111HP</t>
  </si>
  <si>
    <t>0,25%</t>
  </si>
  <si>
    <t xml:space="preserve"> 00012532 </t>
  </si>
  <si>
    <t>ANEL EM CONCRETO ARMADO, LISO, PARA POCOS DE INSPECAO, SEM FUNDO, DIAMETRO INTERNO DE 0,60 M E ALTURA DE 0,50 M</t>
  </si>
  <si>
    <t>0,23%</t>
  </si>
  <si>
    <t xml:space="preserve"> IN0260 </t>
  </si>
  <si>
    <t>BRITA 0</t>
  </si>
  <si>
    <t xml:space="preserve"> SE0355 </t>
  </si>
  <si>
    <t>MONTAGEM DAS ESCADAS ROLANTES, INCLUINDO: MOVIMENTAÇÃO HORIZONTAL E VERTICAL, FECHAMENTO DA ESTRUTURA DA ESCADA EM CHAPA DE AÇO INOXIDÁVEL, FECHAMENTOS LATERAIS DAS ESCADAS, CONFORME MD.3/AB.7G/00.001, ET.3/AB.7G/00.001 E ET.3/AB.99/00.001</t>
  </si>
  <si>
    <t xml:space="preserve"> IN0495 </t>
  </si>
  <si>
    <t>Fornecimento de Painel de Distribuição de corrente alternada para tensão nominal de 380/220 V, 60 Hz. O painel deverá atender as características técnicas conforme a especificação ET.4/EC.99/33.401.</t>
  </si>
  <si>
    <t>0,22%</t>
  </si>
  <si>
    <t xml:space="preserve"> IN0481 </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</si>
  <si>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</si>
  <si>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1.800,0000000</t>
  </si>
  <si>
    <t>0,21%</t>
  </si>
  <si>
    <t xml:space="preserve"> PEX.SAM 111 </t>
  </si>
  <si>
    <t>PROJETO EXECUTIVO DO SISTEMA DE PROTEÇÃO E CONTROLE</t>
  </si>
  <si>
    <t>Verba</t>
  </si>
  <si>
    <t>CJ</t>
  </si>
  <si>
    <t>1,1000000</t>
  </si>
  <si>
    <t>739.736,98</t>
  </si>
  <si>
    <t>813.710,68</t>
  </si>
  <si>
    <t xml:space="preserve"> IN0696 </t>
  </si>
  <si>
    <t>Tubo de ferro fundido dúctil K7 com ponta e bolsa junta elástica para água (classe: K7 / diâmetro nominal: 1000 mm)</t>
  </si>
  <si>
    <t>294,0000000</t>
  </si>
  <si>
    <t>0,20%</t>
  </si>
  <si>
    <t xml:space="preserve"> SE0041 </t>
  </si>
  <si>
    <t>FORNECIMENTO E TRANSPORTE DE EMULSÃO ASFÁLTICA CATIÔNICA RR-2C PARA USO EM PAVIMENTAÇÃO ASFÁLTICA - SAMAMBAIA</t>
  </si>
  <si>
    <t xml:space="preserve"> 00034479 </t>
  </si>
  <si>
    <t>CONCRETO USINADO BOMBEAVEL, CLASSE DE RESISTENCIA C40, COM BRITA 0 E 1, SLUMP = 100 +/- 20 MM, INCLUI SERVICO DE BOMBEAMENTO (NBR 8953)</t>
  </si>
  <si>
    <t>1.372,8158600</t>
  </si>
  <si>
    <t xml:space="preserve"> IN0226 </t>
  </si>
  <si>
    <t>BRITA PADRÃO PARA LASTRO FERROVIÁRIO (EXCLUSIVE TRANSPORTE)</t>
  </si>
  <si>
    <t>16.666,6200000</t>
  </si>
  <si>
    <t>0,19%</t>
  </si>
  <si>
    <t xml:space="preserve"> M2255 </t>
  </si>
  <si>
    <t>AMV tipo TR57, abertura 1:10, bitola larga</t>
  </si>
  <si>
    <t xml:space="preserve"> M2001 </t>
  </si>
  <si>
    <t>Dispositivo de ancoragem de fixação elástica Pandrol</t>
  </si>
  <si>
    <t>15,19</t>
  </si>
  <si>
    <t>0,18%</t>
  </si>
  <si>
    <t xml:space="preserve"> 00004517 </t>
  </si>
  <si>
    <t>SARRAFO *2,5 X 7,5* CM EM PINUS, MISTA OU EQUIVALENTE DA REGIAO - BRUTA</t>
  </si>
  <si>
    <t xml:space="preserve"> SE0344 </t>
  </si>
  <si>
    <t>Montagem, comissionamento e testes dos cabos elétricos isolados de 240mm² incluindo muflas terminais.</t>
  </si>
  <si>
    <t>0,17%</t>
  </si>
  <si>
    <t xml:space="preserve"> SE0330 </t>
  </si>
  <si>
    <t>Montagem e Instalação da cablagem do terceiro trilho. Quantitativo conforme Lista de Material LM.3/EF.99/00.302.</t>
  </si>
  <si>
    <t xml:space="preserve"> SE0301 </t>
  </si>
  <si>
    <t>Montagem, comissionamento e testes de transformador a seco para grupo retificador de 2000 kW, conforme Projeto Básico.</t>
  </si>
  <si>
    <t>cj</t>
  </si>
  <si>
    <t>OPERAÇÃO ASSISTIDA ENERGIA SR 63/64</t>
  </si>
  <si>
    <t>OPERAÇÃO ASSISTIDA ENERGIA SR 65</t>
  </si>
  <si>
    <t xml:space="preserve"> 00003324 </t>
  </si>
  <si>
    <t>GRAMA BATATAIS EM PLACAS, SEM PLANTIO</t>
  </si>
  <si>
    <t>53.111,3600000</t>
  </si>
  <si>
    <t>0,16%</t>
  </si>
  <si>
    <t xml:space="preserve"> IN0444 </t>
  </si>
  <si>
    <t>TUNNEL LINER DE CHAPA EPÓXI - E = 2,2 MM E D = 2,60 M, COM REVESTIMENTO INTERNO DE CONCRETO A 360° DE RECOBRIMENTO.</t>
  </si>
  <si>
    <t>68,9500000</t>
  </si>
  <si>
    <t>0,15%</t>
  </si>
  <si>
    <t xml:space="preserve"> PEX.SAM 108 </t>
  </si>
  <si>
    <t>PROJETO EXECUTIVO DAS SUBSTAÇÕES RETIFICADORAS</t>
  </si>
  <si>
    <t>525.158,86</t>
  </si>
  <si>
    <t>577.674,75</t>
  </si>
  <si>
    <t xml:space="preserve"> 00001345 </t>
  </si>
  <si>
    <t>CHAPA/PAINEL DE MADEIRA COMPENSADA PLASTIFICADA (MADEIRITE PLASTIFICADO) PARA FORMA DE CONCRETO, DE 2200 x 1100 MM, E = *17* MM</t>
  </si>
  <si>
    <t xml:space="preserve"> SE0304 </t>
  </si>
  <si>
    <t>Montagem, comissionamento e testes de Retificador de 2750kW, conforme Projeto Básico.</t>
  </si>
  <si>
    <t xml:space="preserve"> 00011145 </t>
  </si>
  <si>
    <t>CONCRETO USINADO BOMBEAVEL, CLASSE DE RESISTENCIA C35, COM BRITA 0 E 1, SLUMP = 100 +/- 20 MM, INCLUI SERVICO DE BOMBEAMENTO (NBR 8953)</t>
  </si>
  <si>
    <t>1.038,7833400</t>
  </si>
  <si>
    <t>0,14%</t>
  </si>
  <si>
    <t xml:space="preserve"> IN0789 </t>
  </si>
  <si>
    <t>CASCALHO LATERÍTICO</t>
  </si>
  <si>
    <t xml:space="preserve"> 00006189 </t>
  </si>
  <si>
    <t>TABUA NAO APARELHADA *2,5 X 30* CM, EM MACARANDUBA, ANGELIM OU EQUIVALENTE DA REGIAO - BRUTA</t>
  </si>
  <si>
    <t xml:space="preserve"> 00034492 </t>
  </si>
  <si>
    <t>CONCRETO USINADO BOMBEAVEL, CLASSE DE RESISTENCIA C20, COM BRITA 0 E 1, SLUMP = 100 +/- 20 MM, EXCLUI SERVICO DE BOMBEAMENTO (NBR 8953)</t>
  </si>
  <si>
    <t>1.201,1049960</t>
  </si>
  <si>
    <t xml:space="preserve"> SE0341 </t>
  </si>
  <si>
    <t>Montagem, comissionamento e testes do Painel de Entrada de Energia (PEE/SAM) formado por 4 cubículos de 15 kV. Inclusa toda a infraestrutura necessária para implantação PEE, conforme desenhos DG.3/EE.36/00.101, DE.3/EE.36/00.103 e DE.3/EE.36/00.104.</t>
  </si>
  <si>
    <t xml:space="preserve"> SE0303 </t>
  </si>
  <si>
    <t>Montagem, comissionamento e testes de Retificador de 2000 kW, conforme Projeto Básico.</t>
  </si>
  <si>
    <t xml:space="preserve"> 00003992 </t>
  </si>
  <si>
    <t>TABUA APARELHADA *2,5 X 30* CM, EM MACARANDUBA, ANGELIM OU EQUIVALENTE DA REGIAO</t>
  </si>
  <si>
    <t>13.284,3105006</t>
  </si>
  <si>
    <t>39,85</t>
  </si>
  <si>
    <t xml:space="preserve"> 00001524 </t>
  </si>
  <si>
    <t>CONCRETO USINADO BOMBEAVEL, CLASSE DE RESISTENCIA C20, COM BRITA 0 E 1, SLUMP = 100 +/- 20 MM, INCLUI SERVICO DE BOMBEAMENTO (NBR 8953)</t>
  </si>
  <si>
    <t>1.078,1868140</t>
  </si>
  <si>
    <t xml:space="preserve"> M2426 </t>
  </si>
  <si>
    <t>Cordoalha engraxada tipo CP 190 RB - D = 12,7 mm</t>
  </si>
  <si>
    <t>36.708,0000000</t>
  </si>
  <si>
    <t xml:space="preserve"> SE0299 </t>
  </si>
  <si>
    <t>Montagem comissionamento e testes do Conjunto de cubículos de 15 kV das SRs 64 e 65, conforme Projeto Básico.</t>
  </si>
  <si>
    <t>0,13%</t>
  </si>
  <si>
    <t xml:space="preserve"> IN0477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</si>
  <si>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</si>
  <si>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 xml:space="preserve"> IN0261 </t>
  </si>
  <si>
    <t>BRITA 1</t>
  </si>
  <si>
    <t>0,12%</t>
  </si>
  <si>
    <t xml:space="preserve"> SE0438 </t>
  </si>
  <si>
    <t>Fornecimento de uma equipe de profissionais com formação, experiência e especialização necessárias para a execução dos trabalhos de acompanhamento técnico e operacional.</t>
  </si>
  <si>
    <t>mês</t>
  </si>
  <si>
    <t xml:space="preserve"> M1376 </t>
  </si>
  <si>
    <t>Chapa fina em aço ASTM A36</t>
  </si>
  <si>
    <t xml:space="preserve"> 00000370 </t>
  </si>
  <si>
    <t>AREIA MEDIA - POSTO JAZIDA/FORNECEDOR (RETIRADO NA JAZIDA, SEM TRANSPORTE)</t>
  </si>
  <si>
    <t xml:space="preserve"> IN0207 </t>
  </si>
  <si>
    <t>PISO EM GRANITO CINZA ANDORINHA, COM ACABAMENTO LEVIGADO 40 X 40 CM E ESP=2 CM SOBRE PISO REGULARIZADO  , COM JUNTAS SECAS.</t>
  </si>
  <si>
    <t>2.477,1336000</t>
  </si>
  <si>
    <t xml:space="preserve"> 00001379 </t>
  </si>
  <si>
    <t>CIMENTO PORTLAND COMPOSTO CP II-32</t>
  </si>
  <si>
    <t>0,71</t>
  </si>
  <si>
    <t xml:space="preserve"> SE0338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</si>
  <si>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</si>
  <si>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0,11%</t>
  </si>
  <si>
    <t xml:space="preserve"> IN0259 </t>
  </si>
  <si>
    <t>AÇO CA-60, 5,0MM, VERGALHÃO</t>
  </si>
  <si>
    <t xml:space="preserve"> SE0313 </t>
  </si>
  <si>
    <t>Montagem, comissionamento e testes da cablagem de interligação dos transformadores de tração com os retificadores nas SRs 64 e 65 (300mm²).</t>
  </si>
  <si>
    <t xml:space="preserve"> IN0497 </t>
  </si>
  <si>
    <t>Fornecimento de Painel de Distribuição de corrente contínua, tensão nominal 125 Vcc.  O painel deverá atender as características técnicas conforme a especificação ET.4/EC.99/33.402.</t>
  </si>
  <si>
    <t xml:space="preserve"> 00043491 </t>
  </si>
  <si>
    <t>EPI - FAMILIA SERVENTE - HORISTA (ENCARGOS COMPLEMENTARES - COLETADO CAIXA)</t>
  </si>
  <si>
    <t>1,32</t>
  </si>
  <si>
    <t xml:space="preserve"> M2173 </t>
  </si>
  <si>
    <t>Tubo de concreto armado PA3 - D = 0,80 m</t>
  </si>
  <si>
    <t>911,8000000</t>
  </si>
  <si>
    <t xml:space="preserve"> IN0442 </t>
  </si>
  <si>
    <t>TUNNEL LINER DE CHAPA EPÓXI - E = 3,9 MM E D = 5,00 M, COM REVESTIMENTO INTERNO DE CONCRETO A 360° DE RECOBRIMENTO.</t>
  </si>
  <si>
    <t>16,3700000</t>
  </si>
  <si>
    <t xml:space="preserve"> 00004221 </t>
  </si>
  <si>
    <t>OLEO DIESEL COMBUSTIVEL COMUM</t>
  </si>
  <si>
    <t>L</t>
  </si>
  <si>
    <t xml:space="preserve"> SE0076 </t>
  </si>
  <si>
    <t>CANTEIRO DE OBRAS ESTAÇÃO 35</t>
  </si>
  <si>
    <t xml:space="preserve"> SE0077 </t>
  </si>
  <si>
    <t>CANTEIRO DE OBRAS ESTAÇÃO 36</t>
  </si>
  <si>
    <t xml:space="preserve"> 00043489 </t>
  </si>
  <si>
    <t>EPI - FAMILIA PEDREIRO - HORISTA (ENCARGOS COMPLEMENTARES - COLETADO CAIXA)</t>
  </si>
  <si>
    <t>1,25</t>
  </si>
  <si>
    <t>0,10%</t>
  </si>
  <si>
    <t xml:space="preserve"> 00043681 </t>
  </si>
  <si>
    <t>CHAPA/PAINEL DE MADEIRA COMPENSADA RESINADA (MADEIRITE RESINADO ROSA) PARA FORMA DE CONCRETO, DE 2200 x 1100 MM, E = 8 A 12 MM</t>
  </si>
  <si>
    <t>8.234,3972612</t>
  </si>
  <si>
    <t xml:space="preserve"> IN0527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</si>
  <si>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</si>
  <si>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 xml:space="preserve"> SE0302 </t>
  </si>
  <si>
    <t>Montagem, comissionamento e testes de transformador isolado a oleo para grupo retificador de 2750 kW, conforme Projeto Básico.</t>
  </si>
  <si>
    <t xml:space="preserve"> 00021141 </t>
  </si>
  <si>
    <t>TELA DE ACO SOLDADA NERVURADA, CA-60, Q-92, (1,48 KG/M2), DIAMETRO DO FIO = 4,2 MM, LARGURA = 2,45 X 60 M DE COMPRIMENTO, ESPACAMENTO DA MALHA = 15  X 15 CM</t>
  </si>
  <si>
    <t>17.417,7284800</t>
  </si>
  <si>
    <t>0,09%</t>
  </si>
  <si>
    <t xml:space="preserve"> IN0492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</si>
  <si>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</si>
  <si>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 xml:space="preserve"> M2184 </t>
  </si>
  <si>
    <t>Tubo de concreto armado PA2 - D = 1,50 m</t>
  </si>
  <si>
    <t>344,5000000</t>
  </si>
  <si>
    <t xml:space="preserve"> SE0325 </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</si>
  <si>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</si>
  <si>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900,0000000</t>
  </si>
  <si>
    <t xml:space="preserve"> M0028 </t>
  </si>
  <si>
    <t>Areia média</t>
  </si>
  <si>
    <t xml:space="preserve"> 00043483 </t>
  </si>
  <si>
    <t>EPI - FAMILIA CARPINTEIRO DE FORMAS - HORISTA (ENCARGOS COMPLEMENTARES - COLETADO CAIXA)</t>
  </si>
  <si>
    <t xml:space="preserve"> IN0698 </t>
  </si>
  <si>
    <t>Tubo de ferro fundido dúctil K7 com ponta e bolsa junta elástica para água (classe: K7 / diâmetro nominal: 800 mm)</t>
  </si>
  <si>
    <t>168,0000000</t>
  </si>
  <si>
    <t xml:space="preserve"> IN0549 </t>
  </si>
  <si>
    <t>Cabo Fibra Optica CFOA-SM-DDR-S 24F LSZH</t>
  </si>
  <si>
    <t>11.600,0000000</t>
  </si>
  <si>
    <t xml:space="preserve"> SE0305 </t>
  </si>
  <si>
    <t>Montagem, comissionamento e testes do Conjunto de cubículos blindados de 1 kVcc, conforme Projeto Básico.</t>
  </si>
  <si>
    <t xml:space="preserve"> 00004433 </t>
  </si>
  <si>
    <t>CAIBRO NAO APARELHADO  *7,5 X 7,5* CM, EM MACARANDUBA, ANGELIM OU EQUIVALENTE DA REGIAO -  BRUTA</t>
  </si>
  <si>
    <t>9.736,4828976</t>
  </si>
  <si>
    <t>0,08%</t>
  </si>
  <si>
    <t xml:space="preserve"> PEX.SAM 112 </t>
  </si>
  <si>
    <t>PROJETO EXECUTIVO DA REDE DE ALIMENTAÇÃO</t>
  </si>
  <si>
    <t>294.676,84</t>
  </si>
  <si>
    <t>324.144,52</t>
  </si>
  <si>
    <t xml:space="preserve"> SE0481 </t>
  </si>
  <si>
    <t>Fornecimento de uma equipe de profissionais com formação, experiência e especialização necessárias para a
execução dos trabalhos de acompanhamento técnico e operacional.</t>
  </si>
  <si>
    <t xml:space="preserve"> SE0332 </t>
  </si>
  <si>
    <t>Montagem, comissionamento e testes dos Paineis de Controle e Comunicação das SRs 63, 64 e 65.</t>
  </si>
  <si>
    <t>DOCUMENTAÇÃO TÉCNICA GERAL</t>
  </si>
  <si>
    <t xml:space="preserve"> IN0475 </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</si>
  <si>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</si>
  <si>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 xml:space="preserve"> IN0479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</si>
  <si>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</si>
  <si>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1.230,0000000</t>
  </si>
  <si>
    <t xml:space="preserve"> M1907 </t>
  </si>
  <si>
    <t>Tubo PEAD PE 80 PN 8 - D = 32 mm</t>
  </si>
  <si>
    <t>54.390,0000000</t>
  </si>
  <si>
    <t>5,71</t>
  </si>
  <si>
    <t xml:space="preserve"> M1382 </t>
  </si>
  <si>
    <t>Areia grossa lavada</t>
  </si>
  <si>
    <t>1.883,2000000</t>
  </si>
  <si>
    <t xml:space="preserve"> 00000367 </t>
  </si>
  <si>
    <t>AREIA GROSSA - POSTO JAZIDA/FORNECEDOR (RETIRADO NA JAZIDA, SEM TRANSPORTE)</t>
  </si>
  <si>
    <t xml:space="preserve"> 00040275 </t>
  </si>
  <si>
    <t>LOCACAO DE VIGA SANDUICHE METALICA VAZADA PARA TRAVAMENTO DE PILARES, ALTURA DE *8* CM, LARGURA DE *6* CM E EXTENSAO DE 2 M</t>
  </si>
  <si>
    <t>MES</t>
  </si>
  <si>
    <t xml:space="preserve"> 00004011 </t>
  </si>
  <si>
    <t>GEOTEXTIL NAO TECIDO AGULHADO DE FILAMENTOS CONTINUOS 100% POLIESTER, RESITENCIA A TRACAO = 10 KN/M</t>
  </si>
  <si>
    <t xml:space="preserve"> SE0563 </t>
  </si>
  <si>
    <t>Fornecimento e instalação de treliça metálica e seus acessórios para travessia aérea, inclusive pintura, exclusive içamento</t>
  </si>
  <si>
    <t>15.137,0000000</t>
  </si>
  <si>
    <t>DOCUMENTAÇÃO TÉCNICA SR 63</t>
  </si>
  <si>
    <t>DOCUMENTAÇÃO TÉCNICA SR 64 E SA35</t>
  </si>
  <si>
    <t>DOCUMENTAÇÃO TÉCNICA SR 65 E SA36</t>
  </si>
  <si>
    <t xml:space="preserve"> 00004796 </t>
  </si>
  <si>
    <t>PISO DE BORRACHA FRISADO OU PASTILHADO, PRETO, EM PLACAS 50 X 50 CM, E = 7 MM, PARA ARGAMASSA</t>
  </si>
  <si>
    <t>1.175,0630000</t>
  </si>
  <si>
    <t>0,07%</t>
  </si>
  <si>
    <t xml:space="preserve"> 00038405 </t>
  </si>
  <si>
    <t>CONCRETO USINADO BOMBEAVEL, CLASSE DE RESISTENCIA C25, COM BRITA 0 E 1, SLUMP = 130 +/- 20 MM, EXCLUI SERVICO DE BOMBEAMENTO (NBR 8953)</t>
  </si>
  <si>
    <t>582,7340000</t>
  </si>
  <si>
    <t xml:space="preserve"> SE0300 </t>
  </si>
  <si>
    <t>Montagem, comissionamento e testes do Conjunto de cubículos de 15 kV da SR 63, conforme Projeto Básico.</t>
  </si>
  <si>
    <t xml:space="preserve"> 00043465 </t>
  </si>
  <si>
    <t>FERRAMENTAS - FAMILIA PEDREIRO - HORISTA (ENCARGOS COMPLEMENTARES - COLETADO CAIXA)</t>
  </si>
  <si>
    <t xml:space="preserve"> SE0124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</si>
  <si>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</si>
  <si>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12,0000000</t>
  </si>
  <si>
    <t xml:space="preserve"> M1941 </t>
  </si>
  <si>
    <t>Óleo tipo A1</t>
  </si>
  <si>
    <t>l</t>
  </si>
  <si>
    <t>5,99</t>
  </si>
  <si>
    <t xml:space="preserve"> SE0336 </t>
  </si>
  <si>
    <t>Montagem, comissionamento e testes de cabo de controle de  4x1,5mm².</t>
  </si>
  <si>
    <t>7.465,0000000</t>
  </si>
  <si>
    <t xml:space="preserve"> 00036881 </t>
  </si>
  <si>
    <t>PASTILHA CERAMICA/PORCELANA, REVEST INT/EXT E  PISCINA, CORES BRANCA OU FRIAS, SOLIDAS, SEM MESCLAGEM/MISTURA, ACABAMENTO LISO *5 X 5* CM</t>
  </si>
  <si>
    <t>1.994,7012000</t>
  </si>
  <si>
    <t xml:space="preserve"> SE0053 </t>
  </si>
  <si>
    <t>TELA ARTÍSTICA MALHA 3/4'' FIO 12 PARA FECHAMENTO LATERAL DA PASSARELA</t>
  </si>
  <si>
    <t>528,0000000</t>
  </si>
  <si>
    <t xml:space="preserve"> IN0536 </t>
  </si>
  <si>
    <t>Switch Backbone 10G – 24 portas</t>
  </si>
  <si>
    <t xml:space="preserve"> SE0374 </t>
  </si>
  <si>
    <t>0,06%</t>
  </si>
  <si>
    <t xml:space="preserve"> SE0081 </t>
  </si>
  <si>
    <t>REMANEJAMENTO DA REDE DE ENERGIA - TRECHO SAMAMBAIA DA EXPANSÃO DA LINHA 1 DO METRÔ-DF (INCLUSIVE PROJETO EXECUTIVO) - ORÇAMENTO CEB: OS 57189104</t>
  </si>
  <si>
    <t>90,72%</t>
  </si>
  <si>
    <t xml:space="preserve"> PEX.SAM 110 </t>
  </si>
  <si>
    <t>PROJETO EXECUTIVO DO TERCEIRO TRILHO</t>
  </si>
  <si>
    <t>217.199,79</t>
  </si>
  <si>
    <t>238.919,77</t>
  </si>
  <si>
    <t xml:space="preserve"> 00038541 </t>
  </si>
  <si>
    <t>PERFURATRIZ COM TORRE METALICA PARA EXECUCAO DE ESTACA HELICE CONTINUA, PROFUNDIDADE MAXIMA DE 30 M, DIAMETRO MAXIMO DE 800 MM, POTENCIA INSTALADA DE 268 HP, MESA ROTATIVA COM TORQUE MAXIMO DE 170 KNM</t>
  </si>
  <si>
    <t>0,0490688</t>
  </si>
  <si>
    <t xml:space="preserve"> M2180 </t>
  </si>
  <si>
    <t>Tubo de concreto armado PA2 - D = 1,20 m</t>
  </si>
  <si>
    <t>347,0000000</t>
  </si>
  <si>
    <t xml:space="preserve"> M2470 </t>
  </si>
  <si>
    <t>Bainha metálica para protensão - D = 65 mm</t>
  </si>
  <si>
    <t>3.443,2320000</t>
  </si>
  <si>
    <t xml:space="preserve"> M1876 </t>
  </si>
  <si>
    <t>Válvula manchete - D = 32 mm</t>
  </si>
  <si>
    <t>81.585,0000000</t>
  </si>
  <si>
    <t xml:space="preserve"> 040533 </t>
  </si>
  <si>
    <t>SBC</t>
  </si>
  <si>
    <t>PORTA ENROLAR ACO TIPO TIJOLINHO VASADO MANUAL</t>
  </si>
  <si>
    <t>212,4000000</t>
  </si>
  <si>
    <t xml:space="preserve"> 00021003 </t>
  </si>
  <si>
    <t>TUBO ACO CARBONO COM COSTURA, NBR 5580, CLASSE L, DN = 40 MM, E = 3,0 MM, 3,34 KG/M</t>
  </si>
  <si>
    <t>3.875,7599100</t>
  </si>
  <si>
    <t xml:space="preserve"> SE0312 </t>
  </si>
  <si>
    <t>Montagem, comissionamento e testes da cablagem de interligação dos transformadores de tração com os retificadores nas SRs 63 (400mm²).</t>
  </si>
  <si>
    <t xml:space="preserve"> 00039017 </t>
  </si>
  <si>
    <t>ESPACADOR / DISTANCIADOR CIRCULAR COM ENTRADA LATERAL, EM PLASTICO, PARA VERGALHAO *4,2 A 12,5* MM, COBRIMENTO 20 MM</t>
  </si>
  <si>
    <t xml:space="preserve"> IN0494 </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</si>
  <si>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</si>
  <si>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0,05%</t>
  </si>
  <si>
    <t xml:space="preserve"> SE0319 </t>
  </si>
  <si>
    <t>Montagem, comissionamento e testes do transformador de 225 kV, conforme Projeto Básico.</t>
  </si>
  <si>
    <t xml:space="preserve"> 00043467 </t>
  </si>
  <si>
    <t>FERRAMENTAS - FAMILIA SERVENTE - HORISTA (ENCARGOS COMPLEMENTARES - COLETADO CAIXA)</t>
  </si>
  <si>
    <t>0,64</t>
  </si>
  <si>
    <t xml:space="preserve"> 00042407 </t>
  </si>
  <si>
    <t>TRELICA NERVURADA (ESPACADOR), ALTURA = 120,0 MM, DIAMETRO DOS BANZOS INFERIORES E SUPERIOR = 6,0 MM, DIAMETRO DA DIAGONAL = 4,2 MM</t>
  </si>
  <si>
    <t xml:space="preserve"> 00007155 </t>
  </si>
  <si>
    <t>TELA DE ACO SOLDADA NERVURADA, CA-60, Q-138, (2,20 KG/M2), DIAMETRO DO FIO = 4,2 MM, LARGURA = 2,45 M, ESPACAMENTO DA MALHA = 10  X 10 CM</t>
  </si>
  <si>
    <t>6.501,2700000</t>
  </si>
  <si>
    <t>44,0000000</t>
  </si>
  <si>
    <t xml:space="preserve"> 00037103 </t>
  </si>
  <si>
    <t>BLOCO DE VEDACAO DE CONCRETO APARENTE 14 X 19 X 39 CM (CLASSE C - NBR 6136)</t>
  </si>
  <si>
    <t>48.766,0640000</t>
  </si>
  <si>
    <t>4,12</t>
  </si>
  <si>
    <t xml:space="preserve"> SE0389 </t>
  </si>
  <si>
    <t xml:space="preserve"> IN0490 </t>
  </si>
  <si>
    <t>Fornecimento de leito para cabos tipo médio especial aba de 400x100mm barra de 3m. Conforme desenhos DE.4/EB.34/00.202, DE.4/EB.35/00.202, DE.4/EB.36/00.202, DE.4/EB.34/00.203, DE.4/EB.35/00.203, DE.4/EB.36/00.203 e Listas de Materiais LM.4/EB.34/00.201, LM.4/EB.35/00.201 e LM.4/EB.36/00.201.</t>
  </si>
  <si>
    <t>215,0000000</t>
  </si>
  <si>
    <t xml:space="preserve"> M1446 </t>
  </si>
  <si>
    <t>Geogrelha bidirecional em polipropileno extrudado - resistência à tração de 30 kN/m, deformação inferior a 5%</t>
  </si>
  <si>
    <t xml:space="preserve"> 00041681 </t>
  </si>
  <si>
    <t>MEIO-FIO OU GUIA DE CONCRETO PRE-MOLDADO, COMP 80 CM, *25 X 08/08* CM (H X L1/L2)</t>
  </si>
  <si>
    <t>8.427,7600000</t>
  </si>
  <si>
    <t xml:space="preserve"> M0012 </t>
  </si>
  <si>
    <t>Silicato de alumínio</t>
  </si>
  <si>
    <t xml:space="preserve"> M0092 </t>
  </si>
  <si>
    <t>Ancoragem ativa para 12 cordoalhas - D = 12,7 mm</t>
  </si>
  <si>
    <t>192,0000000</t>
  </si>
  <si>
    <t xml:space="preserve"> 025822 </t>
  </si>
  <si>
    <t>ACESSIBILIDADE - PISO TATIL/ALERTA PLACA CONCRETO 40x40cm</t>
  </si>
  <si>
    <t>1.152,0625000</t>
  </si>
  <si>
    <t xml:space="preserve"> IN0221 </t>
  </si>
  <si>
    <t>VENTILADOR PARA SUPRIMENTO DE AR EXTERNO TIPO CENTRIFUGO "LIMIT LOAD", VAZÃO 61.300 M³/H, PRESSÃO ESTÁTICA DE 50 MMCA, 1150 RPM MOTOR 25,0 CV, IV POLOS, TRIFÁSICO, 380 V, 60 HZ, MODELO DE REFERENCIA: CLD 800 - (PROJELMEC) OU EQUIVALENTE TÉCNICO</t>
  </si>
  <si>
    <t>6,0000000</t>
  </si>
  <si>
    <t xml:space="preserve"> IN0083 </t>
  </si>
  <si>
    <t>GRADE DE PISO MALHA 30x100MM DIM. (1500x2100MM), BARRA PRINCIPAL 1 1/2" X 1/8", BARRA DE LIGAÇÃO 1/4".GR-4</t>
  </si>
  <si>
    <t>68,0000000</t>
  </si>
  <si>
    <t>SEINFRA</t>
  </si>
  <si>
    <t>777,9000000</t>
  </si>
  <si>
    <t xml:space="preserve"> PEX.SAM 037 </t>
  </si>
  <si>
    <t>PROJETO EXECUTIVOS DE PROTEÇÃO CONTRA CORRENTE DE FUGA - VIADUTO - Viaduto Metroviário Avenida Central</t>
  </si>
  <si>
    <t>156.939,31</t>
  </si>
  <si>
    <t>172.633,24</t>
  </si>
  <si>
    <t>0,04%</t>
  </si>
  <si>
    <t xml:space="preserve"> 00000867 </t>
  </si>
  <si>
    <t>CABO DE COBRE NU 50 MM2 MEIO-DURO</t>
  </si>
  <si>
    <t xml:space="preserve"> SE0356 </t>
  </si>
  <si>
    <t>TESTES EM CAMPO E COMISSIONAMENTO, CONFORME MD.3/AB.7G/00.001, ET.3/AB.7G/00.001 E ET.3/AB.99/00.001</t>
  </si>
  <si>
    <t xml:space="preserve"> M1152 </t>
  </si>
  <si>
    <t>Junta de dilatação em elastômero e perfil VV - L = 50 mm e H = 80 mm</t>
  </si>
  <si>
    <t>132,0000000</t>
  </si>
  <si>
    <t xml:space="preserve"> M0344 </t>
  </si>
  <si>
    <t>Cal hidratada - a granel</t>
  </si>
  <si>
    <t xml:space="preserve"> PEX.SAM 109 </t>
  </si>
  <si>
    <t>PROJETO EXECUTIVO DAS SUBESTAÇÕES AUXILIARES</t>
  </si>
  <si>
    <t>147.293,35</t>
  </si>
  <si>
    <t>162.022,69</t>
  </si>
  <si>
    <t xml:space="preserve"> IN0474 </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</si>
  <si>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</si>
  <si>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73,80</t>
  </si>
  <si>
    <t xml:space="preserve"> M0103 </t>
  </si>
  <si>
    <t>Aditivo acelerador de pega para concreto e argamassa projetados</t>
  </si>
  <si>
    <t>25.127,9558059</t>
  </si>
  <si>
    <t>80,55</t>
  </si>
  <si>
    <t xml:space="preserve"> M2175 </t>
  </si>
  <si>
    <t>Tubo de concreto armado PA1 - D = 1,00 m</t>
  </si>
  <si>
    <t>334,5000000</t>
  </si>
  <si>
    <t xml:space="preserve"> M2169 </t>
  </si>
  <si>
    <t>Tubo de concreto armado PA3 - D = 0,60 m</t>
  </si>
  <si>
    <t xml:space="preserve"> IN0149 </t>
  </si>
  <si>
    <t>Cobertura em telha trapezoidal calandrada de aço zincado pré pintada, plana, modelo LR 25, largura útil de 1025 mm, esp = 0,8 mm, cor externa branca RAL 9010 e internamente cinza RAL 7035</t>
  </si>
  <si>
    <t>668,6543600</t>
  </si>
  <si>
    <t xml:space="preserve"> IN0162 </t>
  </si>
  <si>
    <t>MANTA ELASTOMÉRICA ATENUADORA DE VIBRAÇÕES PARA SUPORTE DE LASTRO FERROVIÁRIO,  DUPLA CAMADA PARA PROTEÇÃO MECÂNICA, ESPESSURA 25MM. (REFERÊNCIA: TRACKELAST FC907C, ISOLGOMMA MATRACK M25 AVC 500 OU EQUIVALENTE TÉCNICO)</t>
  </si>
  <si>
    <t>266,0000000</t>
  </si>
  <si>
    <t xml:space="preserve"> 00004460 </t>
  </si>
  <si>
    <t>SARRAFO NAO APARELHADO *2,5 X 10* CM, EM MACARANDUBA, ANGELIM OU EQUIVALENTE DA REGIAO -  BRUTA</t>
  </si>
  <si>
    <t xml:space="preserve"> 00040287 </t>
  </si>
  <si>
    <t>LOCACAO DE BARRA DE ANCORAGEM DE 0,80 A 1,20 M DE EXTENSAO, COM ROSCA DE 5/8", INCLUINDO PORCA E FLANGE</t>
  </si>
  <si>
    <t xml:space="preserve"> 00006193 </t>
  </si>
  <si>
    <t>TABUA  NAO  APARELHADA  *2,5 X 20* CM, EM MACARANDUBA, ANGELIM OU EQUIVALENTE DA REGIAO - BRUTA</t>
  </si>
  <si>
    <t xml:space="preserve"> 00040291 </t>
  </si>
  <si>
    <t>LOCACAO DE TORRE METALICA COMPLETA PARA UMA CARGA DE 8 TF (80 KN)  E PE DIREITO DE 6 M, INCLUINDO MODULOS , DIAGONAIS, SAPATAS E FORCADOS</t>
  </si>
  <si>
    <t>188,8790000</t>
  </si>
  <si>
    <t xml:space="preserve"> E9066 </t>
  </si>
  <si>
    <t>Grupo gerador - 13/14 kVA</t>
  </si>
  <si>
    <t xml:space="preserve"> M0481 </t>
  </si>
  <si>
    <t>Luva em aço para emenda com rosca cônica - D = 25,0 mm</t>
  </si>
  <si>
    <t>3.626,0000000</t>
  </si>
  <si>
    <t xml:space="preserve"> 00043147 </t>
  </si>
  <si>
    <t>MEMBRANA IMPERMEABILIZANTE ACRILICA MONOCOMPONENTE</t>
  </si>
  <si>
    <t>4.356,4320000</t>
  </si>
  <si>
    <t xml:space="preserve"> M2177 </t>
  </si>
  <si>
    <t>Tubo de concreto armado PA3 - D = 1,00 m</t>
  </si>
  <si>
    <t>222,5000000</t>
  </si>
  <si>
    <t xml:space="preserve"> IN0592 </t>
  </si>
  <si>
    <t>Unidade de Controle de Estação</t>
  </si>
  <si>
    <t>0,03%</t>
  </si>
  <si>
    <t xml:space="preserve"> SE0310 </t>
  </si>
  <si>
    <t xml:space="preserve"> 00043126 </t>
  </si>
  <si>
    <t>CHAPA EM ACO GALVANIZADO PARA STEEL DECK, COM NERVURAS TRAPEZOIDAIS, LARGURA UTIL DE 915 MM E ESPESSURA DE 0,80 MM</t>
  </si>
  <si>
    <t>762,4000000</t>
  </si>
  <si>
    <t xml:space="preserve"> M0099 </t>
  </si>
  <si>
    <t>Equipamentos para a fábrica de dormentes de concreto protendido</t>
  </si>
  <si>
    <t>ISF</t>
  </si>
  <si>
    <t xml:space="preserve"> M1103 </t>
  </si>
  <si>
    <t>Pedrisco</t>
  </si>
  <si>
    <t xml:space="preserve"> STI.SAM 007 </t>
  </si>
  <si>
    <t>MONITORAMENTO ARQUEOLÓGICO - RELATÓRIOS MENSAIS</t>
  </si>
  <si>
    <t>15,0000000</t>
  </si>
  <si>
    <t>8.652,43</t>
  </si>
  <si>
    <t>129.786,45</t>
  </si>
  <si>
    <t xml:space="preserve"> 00000715 </t>
  </si>
  <si>
    <t>BLOCO / TIJOLO DE VIDRO INCOLOR, CANELADO / ONDULADO, *19 X 19 X 8* CM (A X L X E)</t>
  </si>
  <si>
    <t>4.622,4000000</t>
  </si>
  <si>
    <t>27,89</t>
  </si>
  <si>
    <t>93,68%</t>
  </si>
  <si>
    <t xml:space="preserve"> E9519 </t>
  </si>
  <si>
    <t>Betoneira com motor a gasolina com capacidade de 600 l - 10 kW</t>
  </si>
  <si>
    <t>54,41</t>
  </si>
  <si>
    <t xml:space="preserve"> IN0595 </t>
  </si>
  <si>
    <t>Sonofletor Caixa Acústica</t>
  </si>
  <si>
    <t>120,0000000</t>
  </si>
  <si>
    <t>93,78%</t>
  </si>
  <si>
    <t xml:space="preserve"> IN0493 </t>
  </si>
  <si>
    <t>Fornecimento de Banco de baterias chumbo-ácido estacionárias com capacidade de 25 Ah, 58 elementos, para descarga em 10 horas tensão nominal 125 V. O banco de baterias deverá atender as características técnicas conforme a especificação ET.4/EC.99/31.402.</t>
  </si>
  <si>
    <t>93,81%</t>
  </si>
  <si>
    <t xml:space="preserve"> IN0496 </t>
  </si>
  <si>
    <t>Fornecimento de Painel de Sobrepor de Cargas Prioritárias para tensão nominal 220/380V.  O painel deverá atender as características técnicas conforme a especificação ET.4/EC.99/30.401.</t>
  </si>
  <si>
    <t xml:space="preserve"> 003462 </t>
  </si>
  <si>
    <t>CAIXILHO DE ALUMINIO ANODIZADO C28 NATURAL</t>
  </si>
  <si>
    <t>182,9100000</t>
  </si>
  <si>
    <t xml:space="preserve"> E9647 </t>
  </si>
  <si>
    <t>Compactador manual com soquete vibratório - 4,10 kW</t>
  </si>
  <si>
    <t>1,16</t>
  </si>
  <si>
    <t xml:space="preserve"> M0010 </t>
  </si>
  <si>
    <t>Aditivo superplastificante para concreto e argamassa</t>
  </si>
  <si>
    <t>14,01</t>
  </si>
  <si>
    <t xml:space="preserve"> M1968 </t>
  </si>
  <si>
    <t>Defensa metálica semimaleável simples</t>
  </si>
  <si>
    <t>60,0000000</t>
  </si>
  <si>
    <t xml:space="preserve"> 00004472 </t>
  </si>
  <si>
    <t>VIGA NAO APARELHADA *6 X 16* CM, EM MACARANDUBA, ANGELIM OU EQUIVALENTE DA REGIAO -  BRUTA</t>
  </si>
  <si>
    <t xml:space="preserve"> SE0342 </t>
  </si>
  <si>
    <t>Montagem, comissionamento e testes do cubiculo de interligação IC1, incluindo adequação do barramento de 15 kV do Painel de 15 kV existente na Subestação Retificadora 62 (antiga SR15) para receber esse cubículo adicional.</t>
  </si>
  <si>
    <t xml:space="preserve"> 00043459 </t>
  </si>
  <si>
    <t>FERRAMENTAS - FAMILIA CARPINTEIRO DE FORMAS - HORISTA (ENCARGOS COMPLEMENTARES - COLETADO CAIXA)</t>
  </si>
  <si>
    <t xml:space="preserve"> 087329 </t>
  </si>
  <si>
    <t>PORTAO ABRIR ALUMINIO C-28 PINT.ELETROSTATICA BRANCA</t>
  </si>
  <si>
    <t xml:space="preserve"> IN0431 </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</si>
  <si>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</si>
  <si>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373,0000000</t>
  </si>
  <si>
    <t xml:space="preserve"> IN0491 </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</si>
  <si>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</si>
  <si>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274,0000000</t>
  </si>
  <si>
    <t xml:space="preserve"> M2051 </t>
  </si>
  <si>
    <t>Geotêxtil não-tecido agulhado em poliéster - resistência à tração longitudinal de 14 kN/m</t>
  </si>
  <si>
    <t>14.022,1575000</t>
  </si>
  <si>
    <t>8,41</t>
  </si>
  <si>
    <t xml:space="preserve"> IN0245 </t>
  </si>
  <si>
    <t>LUMINÁRIA DE EMERGÊNCIA, ILUMINAÇÃO EM LED'S, IP 65, ALIMENTAÇÃO 125 VCC, FLUXO DE 1200 LÚMENS, COM CORPO EM POLICARBONATO.</t>
  </si>
  <si>
    <t>234,0000000</t>
  </si>
  <si>
    <t xml:space="preserve"> M1097 </t>
  </si>
  <si>
    <t>Pedra de mão ou rachão</t>
  </si>
  <si>
    <t xml:space="preserve"> 00039246 </t>
  </si>
  <si>
    <t>ELETRODUTO/DUTO PEAD FLEXIVEL PAREDE SIMPLES, CORRUGACAO HELICOIDAL, COR PRETA, SEM ROSCA, DE 1 1/2", PARA CABEAMENTO SUBTERRANEO (NBR 15715)</t>
  </si>
  <si>
    <t>22.101,0460000</t>
  </si>
  <si>
    <t xml:space="preserve"> IN0211 </t>
  </si>
  <si>
    <t>PISO EM GRANITO CINZA ANDORINHA, COM ACABAMENTO POLIDO 40 X 40 CM E ESP=2 CM SOBRE PISO REGULARIZADO  , COM JUNTAS SECAS.</t>
  </si>
  <si>
    <t>617,2360000</t>
  </si>
  <si>
    <t xml:space="preserve"> M1553 </t>
  </si>
  <si>
    <t>Geotêxtil não-tecido agulhado em poliéster - resistência à tração longitudinal de 31 kN/m</t>
  </si>
  <si>
    <t xml:space="preserve"> SE0358 </t>
  </si>
  <si>
    <t>TREINAMENTO DE OPERAÇÃO E MANUTENÇÃO, CONFORME MD.3/AB.7G/00.001, ET.3/AB.7G/00.001 E ET.3/AB.99/00.001</t>
  </si>
  <si>
    <t xml:space="preserve"> 007065 </t>
  </si>
  <si>
    <t>PREFABRICACAO/USINAGEM/CORTE/DOBRA CHAPA GALVANIZADA</t>
  </si>
  <si>
    <t>6.753,2406440</t>
  </si>
  <si>
    <t xml:space="preserve"> 00039694 </t>
  </si>
  <si>
    <t>PISO ELEVADO COM 2 PLACAS DE ACO COM ENCHIMENTO DE CONCRETO CELULAR, INCLUSO BASE/HASTE/CRUZETAS, 60 X 60 CM, H = *28* CM, RESISTENCIA CARGA CONCENTRADA 496 KG (COM COLOCACAO)</t>
  </si>
  <si>
    <t>205,0000000</t>
  </si>
  <si>
    <t xml:space="preserve"> 00043651 </t>
  </si>
  <si>
    <t>MASSA ACRILICA PARA SUPERFICIES INTERNAS E EXTERNAS</t>
  </si>
  <si>
    <t>12.815,4981984</t>
  </si>
  <si>
    <t>8,08</t>
  </si>
  <si>
    <t xml:space="preserve"> SE0048 </t>
  </si>
  <si>
    <t>PROVA DE CARGA ESTÁTICA EM ESTACA PILOTO</t>
  </si>
  <si>
    <t xml:space="preserve"> IN0537 </t>
  </si>
  <si>
    <t>Switch de Acesso POE – Estações 48 portas</t>
  </si>
  <si>
    <t xml:space="preserve"> PEX.SAM 113 </t>
  </si>
  <si>
    <t>PROJETO EXECUTIVO DE ATERRAMENTO</t>
  </si>
  <si>
    <t>92.482,95</t>
  </si>
  <si>
    <t>101.731,25</t>
  </si>
  <si>
    <t>94,62%</t>
  </si>
  <si>
    <t xml:space="preserve"> SE0384 </t>
  </si>
  <si>
    <t>Comissionamento da SR</t>
  </si>
  <si>
    <t xml:space="preserve"> IN0513 </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</si>
  <si>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</si>
  <si>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13,57</t>
  </si>
  <si>
    <t>94,67%</t>
  </si>
  <si>
    <t xml:space="preserve"> 00010917 </t>
  </si>
  <si>
    <t>TELA DE ACO SOLDADA NERVURADA, CA-60, Q-61, (0,97 KG/M2), DIAMETRO DO FIO = 3,4 MM, LARGURA = 2,45 M, ESPACAMENTO DA MALHA = 15 X 15 CM</t>
  </si>
  <si>
    <t xml:space="preserve"> 00040271 </t>
  </si>
  <si>
    <t>LOCACAO DE APRUMADOR METALICO DE PILAR, COM ALTURA E ANGULO REGULAVEIS, EXTENSAO DE *1,50* A *2,80* M</t>
  </si>
  <si>
    <t>94,72%</t>
  </si>
  <si>
    <t xml:space="preserve"> 00040270 </t>
  </si>
  <si>
    <t>VIGA DE ESCORAMAENTO H20, DE MADEIRA, PESO DE 5,00 A 5,20 KG/M, COM EXTREMIDADES PLASTICAS</t>
  </si>
  <si>
    <t>94,74%</t>
  </si>
  <si>
    <t xml:space="preserve"> SE0441 </t>
  </si>
  <si>
    <t>Cabo de rede U/UTP cat 5e, classe de flamabilidade LSZH, material do condutor de cobre puro, 4 pares
24AWG, largura de banda até 100 MHz.</t>
  </si>
  <si>
    <t>5.980,0000000</t>
  </si>
  <si>
    <t>0,02%</t>
  </si>
  <si>
    <t xml:space="preserve"> 00005068 </t>
  </si>
  <si>
    <t>PREGO DE ACO POLIDO COM CABECA 17 X 21 (2 X 11)</t>
  </si>
  <si>
    <t>94,79%</t>
  </si>
  <si>
    <t xml:space="preserve"> 00001014 </t>
  </si>
  <si>
    <t>CABO DE COBRE, FLEXIVEL, CLASSE 4 OU 5, ISOLACAO EM PVC/A, ANTICHAMA BWF-B, 1 CONDUTOR, 450/750 V, SECAO NOMINAL 2,5 MM2</t>
  </si>
  <si>
    <t>32.951,7642580</t>
  </si>
  <si>
    <t>2,81</t>
  </si>
  <si>
    <t xml:space="preserve"> IN0101 </t>
  </si>
  <si>
    <t>ESTRUTURA DE FILTROS PLANOS FPPA-F211 COM MOLDURAS PADRÃO CORRESPONDENTE. DIMENSÕES H=2440 MM X B = 3062 MM, COM 20 MANTAS FILTRANTES F71B20/4 COM OS DEVIDOS ACESSÓRIOS PARA FIXAÇÃO EM PAREDES DE ALVENARIA.</t>
  </si>
  <si>
    <t>10,0000000</t>
  </si>
  <si>
    <t>94,84%</t>
  </si>
  <si>
    <t xml:space="preserve"> SE0065 </t>
  </si>
  <si>
    <t>MOBILIZAÇÃO E DESMOBILIZAÇÃO DE HÉLICE CONTÍNUA</t>
  </si>
  <si>
    <t>5,0000000</t>
  </si>
  <si>
    <t>94,86%</t>
  </si>
  <si>
    <t xml:space="preserve"> 00011029 </t>
  </si>
  <si>
    <t>HASTE RETA PARA GANCHO DE FERRO GALVANIZADO, COM ROSCA 1/4 " X 30 CM PARA FIXACAO DE TELHA METALICA, INCLUI PORCA E ARRUELAS DE VEDACAO</t>
  </si>
  <si>
    <t>30.995,4370000</t>
  </si>
  <si>
    <t xml:space="preserve"> IN0765 </t>
  </si>
  <si>
    <t>Tubo de ferro fundido dúctil com flanges para água (classe de pressão: 16 kgf/cm² / comprimento: 5,80 m / diâmetro da seção: 600 mm) (item:1515903042278)</t>
  </si>
  <si>
    <t>94,91%</t>
  </si>
  <si>
    <t xml:space="preserve"> SE0307 </t>
  </si>
  <si>
    <t>Montagem, comissionamento e testes do retificador/carregador de bateria 380Vca/125Vcc, conforme Projeto Básico.</t>
  </si>
  <si>
    <t>94,93%</t>
  </si>
  <si>
    <t xml:space="preserve"> IN0538 </t>
  </si>
  <si>
    <t>Switch Acesso SFP POE – 24 portas</t>
  </si>
  <si>
    <t xml:space="preserve"> 00011301 </t>
  </si>
  <si>
    <t>TAMPAO FOFO ARTICULADO, CLASSE B125 CARGA MAX 12,5 T, REDONDO, TAMPA 600 MM (COM INSCRICAO EM RELEVO DO TIPO DE REDE)</t>
  </si>
  <si>
    <t>94,98%</t>
  </si>
  <si>
    <t xml:space="preserve"> SE0504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</si>
  <si>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</si>
  <si>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95,00%</t>
  </si>
  <si>
    <t xml:space="preserve"> IN0151 </t>
  </si>
  <si>
    <t>Rufo Lateral Inferior de aço zincado pré pintada, comprimento de 3000mm, largura de 400mm e esp = 0,65mm, cor externa branca RAL 9010 e internamente cinza RAL 7035</t>
  </si>
  <si>
    <t>954,6180000</t>
  </si>
  <si>
    <t xml:space="preserve"> SE0349 </t>
  </si>
  <si>
    <t>MONTAGEM DO ELEVADOR, INCLUINDO: MOVIMENTAÇÃO HORIZONTAL E VERTICAL, FECHAMENTO DA ESTRUTURA DA ESCADA EM CHAPA DE AÇO INOXIDÁVEL, FECHAMENTOS LATERAIS DAS ESCADAS, CONFORME MD.3/AL.35/00.001 E ET.3/AL.99/00.001</t>
  </si>
  <si>
    <t xml:space="preserve"> E9671 </t>
  </si>
  <si>
    <t>Compressor de ar portátil de 363,87 l/s (771 PCM) - 158,13 kW</t>
  </si>
  <si>
    <t>376,9442961</t>
  </si>
  <si>
    <t>95,07%</t>
  </si>
  <si>
    <t xml:space="preserve"> IN0488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</si>
  <si>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</si>
  <si>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 xml:space="preserve"> SE0383 </t>
  </si>
  <si>
    <t>Comissionamento da Estação</t>
  </si>
  <si>
    <t xml:space="preserve"> SE0354 </t>
  </si>
  <si>
    <t>TESTES EM FÁBRICA, CONFORME MD.3/AB.7G/00.001, ET.3/AB.7G/00.001 E ET.3/AB.99/00.001</t>
  </si>
  <si>
    <t>95,16%</t>
  </si>
  <si>
    <t xml:space="preserve"> IN0677 </t>
  </si>
  <si>
    <t>95,18%</t>
  </si>
  <si>
    <t xml:space="preserve"> SE0505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</si>
  <si>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</si>
  <si>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197,0000000</t>
  </si>
  <si>
    <t>95,20%</t>
  </si>
  <si>
    <t xml:space="preserve"> SE0049 </t>
  </si>
  <si>
    <t>MOBILIZAÇÃO E DESMOBILIZAÇÃO DE EQUIPAMENTO PARA PROVA DE CARGA ESTÁTICA EM ESTACA PILOTO</t>
  </si>
  <si>
    <t>95,25%</t>
  </si>
  <si>
    <t xml:space="preserve"> 001567 </t>
  </si>
  <si>
    <t>ELETRODUTO GALVANIZADO NBR 5597 25mm 1" (2,178kg/m)</t>
  </si>
  <si>
    <t>1.722,0000000</t>
  </si>
  <si>
    <t>95,27%</t>
  </si>
  <si>
    <t xml:space="preserve"> SE0386 </t>
  </si>
  <si>
    <t>Teste Integrado</t>
  </si>
  <si>
    <t>95,29%</t>
  </si>
  <si>
    <t xml:space="preserve"> M0204 </t>
  </si>
  <si>
    <t>Instalações físicas para a central de pré-moldagem de dormentes de concreto protendido</t>
  </si>
  <si>
    <t>CMCC</t>
  </si>
  <si>
    <t>95,31%</t>
  </si>
  <si>
    <t xml:space="preserve"> 00043484 </t>
  </si>
  <si>
    <t>EPI - FAMILIA ELETRICISTA - HORISTA (ENCARGOS COMPLEMENTARES - COLETADO CAIXA)</t>
  </si>
  <si>
    <t xml:space="preserve"> IN0433 </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</si>
  <si>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</si>
  <si>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190,0000000</t>
  </si>
  <si>
    <t xml:space="preserve"> IN0742 </t>
  </si>
  <si>
    <t>Tê de ferro fundido dúctil com flange e bolsas com junta elástica para água (classe de pressão: 10 kgf/cm² / diâmetro: 1000 mm / tipo de pintura: betuminosa). GTPO -1515903085013</t>
  </si>
  <si>
    <t xml:space="preserve"> IN0678 </t>
  </si>
  <si>
    <t xml:space="preserve"> SE0361 </t>
  </si>
  <si>
    <t xml:space="preserve"> SE0306 </t>
  </si>
  <si>
    <t>Montagem, comissionamento e testes do banco de bateria 125 Vcc, conforme Projeto Básico.</t>
  </si>
  <si>
    <t xml:space="preserve"> 00001106 </t>
  </si>
  <si>
    <t>CAL HIDRATADA CH-I PARA ARGAMASSAS</t>
  </si>
  <si>
    <t>1,19</t>
  </si>
  <si>
    <t xml:space="preserve"> 00007774 </t>
  </si>
  <si>
    <t>TUBO DE CONCRETO ARMADO PARA ESGOTO SANITARIO, CLASSE EA-2, COM ENCAIXE PONTA E BOLSA, COM JUNTA ELASTICA, DIAMETRO NOMINAL DE 600 MM</t>
  </si>
  <si>
    <t xml:space="preserve"> SE0054 </t>
  </si>
  <si>
    <t>ENSAIO DE ARRANCAMENTO EM GRAMPOS</t>
  </si>
  <si>
    <t>36,0000000</t>
  </si>
  <si>
    <t>15,60</t>
  </si>
  <si>
    <t xml:space="preserve"> IN0136 </t>
  </si>
  <si>
    <t>GRELHAS EM ALUMÍNIO NA COR NATURAL, INCLUINDO PARAFUSOS E ACESSÓRIOS, MODELO VAT-DG 1225 X 525 OU SIMILAR</t>
  </si>
  <si>
    <t xml:space="preserve"> IN0428 </t>
  </si>
  <si>
    <t>FORNECIMENTO DE APARELHO DE AR-CONDICIONADO 47.000 BTU, SPLIT, PISO TETO, INVERTER, INCLUINDO: TRANSPORTE ATÉ BRASÍLIA, GARANTIA MÍNIMA DE 12 MESES, CONFORME MD.3/00.7G/I8.001-0B E ET.3/00.7G/I8.001-0B</t>
  </si>
  <si>
    <t xml:space="preserve"> IN0758 </t>
  </si>
  <si>
    <t>Válvula borboleta flangeada de ferro fundido dúctil com corpo curto, mecanismo de redução tipo C e acionamento com cabeçote (classe de pressão: 16 kgf/cm² / diâmetro da seção: 600 mm) item (1511003139061)</t>
  </si>
  <si>
    <t xml:space="preserve"> IN0528 </t>
  </si>
  <si>
    <t>Nobreak de 10 kVA, conforme ET.3-35.7G-J1.005_0</t>
  </si>
  <si>
    <t xml:space="preserve"> M1429 </t>
  </si>
  <si>
    <t>Tábua de pinho de terceira - E = 2,5 cm</t>
  </si>
  <si>
    <t>5,11</t>
  </si>
  <si>
    <t xml:space="preserve"> IN0473 </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</si>
  <si>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</si>
  <si>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 xml:space="preserve"> M1378 </t>
  </si>
  <si>
    <t>Chapa grossa em aço ASTM A36</t>
  </si>
  <si>
    <t>5.121,0346301</t>
  </si>
  <si>
    <t xml:space="preserve"> SE0360 </t>
  </si>
  <si>
    <t>Elaboração de Documentação Técnica</t>
  </si>
  <si>
    <t xml:space="preserve"> 00021001 </t>
  </si>
  <si>
    <t>TUBO ACO CARBONO COM COSTURA, NBR 5580, CLASSE L, DN = 25 MM, E = 2,65 MM, 2,02 KG/M</t>
  </si>
  <si>
    <t>2.089,4200000</t>
  </si>
  <si>
    <t>34,57</t>
  </si>
  <si>
    <t>TREINAMENTO SPCS</t>
  </si>
  <si>
    <t xml:space="preserve"> PEX.SAM 082 </t>
  </si>
  <si>
    <t>PROJETO EXECUTIVO DE SUPERESTRUTURA DE VIA PERMANENTE - Via Permanente</t>
  </si>
  <si>
    <t>65.349,09</t>
  </si>
  <si>
    <t>71.884,00</t>
  </si>
  <si>
    <t xml:space="preserve"> 00037373 </t>
  </si>
  <si>
    <t>SEGURO - HORISTA (COLETADO CAIXA)</t>
  </si>
  <si>
    <t>Taxas</t>
  </si>
  <si>
    <t>0,07</t>
  </si>
  <si>
    <t xml:space="preserve"> M2176 </t>
  </si>
  <si>
    <t>Tubo de concreto armado PA2 - D = 1,00 m</t>
  </si>
  <si>
    <t>127,5000000</t>
  </si>
  <si>
    <t xml:space="preserve"> PEX.SAM 003 </t>
  </si>
  <si>
    <t>PROJETO EXECUTIVO DE CÁLCULO ESTRUTURAL - CONCRETO - Estação 35</t>
  </si>
  <si>
    <t>64.494,24</t>
  </si>
  <si>
    <t>70.943,66</t>
  </si>
  <si>
    <t xml:space="preserve"> M2167 </t>
  </si>
  <si>
    <t>Tubo de concreto armado PA1 - D = 0,60 m</t>
  </si>
  <si>
    <t>329,0000000</t>
  </si>
  <si>
    <t xml:space="preserve"> SE0403 </t>
  </si>
  <si>
    <t>Comissionamento Local da Estação E36</t>
  </si>
  <si>
    <t xml:space="preserve"> 00011963 </t>
  </si>
  <si>
    <t>PARAFUSO DE ACO TIPO CHUMBADOR PARABOLT, DIAMETRO 1/2", COMPRIMENTO 75 MM</t>
  </si>
  <si>
    <t>5.935,7100000</t>
  </si>
  <si>
    <t>11,79</t>
  </si>
  <si>
    <t xml:space="preserve"> E9689 </t>
  </si>
  <si>
    <t>Usina de asfalto a quente gravimétrica com capacidade de 100/140 t/h - 260 kW</t>
  </si>
  <si>
    <t xml:space="preserve"> 12979 </t>
  </si>
  <si>
    <t>ORSE</t>
  </si>
  <si>
    <t>Cabo blindado para alarme e detecção de incêncio 4 x 1,5mm2</t>
  </si>
  <si>
    <t>3.260,0000000</t>
  </si>
  <si>
    <t xml:space="preserve"> 00040783 </t>
  </si>
  <si>
    <t>CALHA QUADRADA DE CHAPA DE ACO GALVANIZADA NUM 24, CORTE 50 CM</t>
  </si>
  <si>
    <t>819,0000000</t>
  </si>
  <si>
    <t xml:space="preserve"> 00010646 </t>
  </si>
  <si>
    <t>ROLO COMPACTADOR VIBRATORIO DE UM CILINDRO, ACO LISO, POTENCIA 80 HP, PESO OPERACIONAL MAXIMO 8,1 T, IMPACTO DINAMICO 16,15/9,5 T, LARGURA TRABALHO 1,68 M</t>
  </si>
  <si>
    <t xml:space="preserve"> IN0498 </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</si>
  <si>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</si>
  <si>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180,0000000</t>
  </si>
  <si>
    <t xml:space="preserve"> SE0475 </t>
  </si>
  <si>
    <t>Comissionamento local da estação 35 e subestação retificadora 64</t>
  </si>
  <si>
    <t xml:space="preserve"> PEX.SAM 106 </t>
  </si>
  <si>
    <t>PROJETO EXECUTIVO DE REMANEJAMENTO DE INTERFERÊNCIAS - CAESB</t>
  </si>
  <si>
    <t>59.229,89</t>
  </si>
  <si>
    <t>65.152,88</t>
  </si>
  <si>
    <t xml:space="preserve"> SE0434 </t>
  </si>
  <si>
    <t>Comissionamento local da estação 35</t>
  </si>
  <si>
    <t xml:space="preserve"> SE0045 </t>
  </si>
  <si>
    <t>FORNECIMENTO E MONTAGEM DE ESTRUTURA METÁLICA COMPLETA (PERFIS TUBULARES, PERFIS LAMINADOS, PERFIS DE CHAPA DOBRADA E CHAPAS) EM AÇO CONFORME ESPECIFICADO ABAIXO:
- PERFIS TUBULARES RETANGULARES: ASTM A500 GRAU C
- PERFIS SOLDADOS: ASTM A588
- PERFIS EM CHAPA DOBRADA: ASTM A588
- CHAPAS DE CONEXÃO E BASE: ASTM A588
- CANTONEIRAS: ASTM A588
- PERFIS TIPO W: ASTM A572-GR50
INCLUINDO CHUMBADORES QUÍMICOS, ELEMENTOS DE LIGAÇÃO, PINTURA, FABRICAÇÃO, ARMAZENAGEM, INSPEÇÃO E FISCALIZAÇÃO (SR-63)</t>
  </si>
  <si>
    <t>2.050,0000000</t>
  </si>
  <si>
    <t>96,14%</t>
  </si>
  <si>
    <t xml:space="preserve"> IN0651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</si>
  <si>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</si>
  <si>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 xml:space="preserve"> IN0486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</si>
  <si>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</si>
  <si>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7.499,0000000</t>
  </si>
  <si>
    <t xml:space="preserve"> PEX.SAM 100 </t>
  </si>
  <si>
    <t>PROJETO EXECUTIVO GEOMÉTRICO - Emissário Samambaia e Bacias de Detenção/Acumulação</t>
  </si>
  <si>
    <t>57.808,81</t>
  </si>
  <si>
    <t>63.589,69</t>
  </si>
  <si>
    <t>96,19%</t>
  </si>
  <si>
    <t xml:space="preserve"> 00040304 </t>
  </si>
  <si>
    <t>PREGO DE ACO POLIDO COM CABECA DUPLA 17 X 27 (2 1/2 X 11)</t>
  </si>
  <si>
    <t xml:space="preserve"> 00000559 </t>
  </si>
  <si>
    <t>BARRA DE FERRO CHATO, RETANGULAR, 50,8 MM X 6,35 MM (L X E), 2,53 KG/M</t>
  </si>
  <si>
    <t>1.600,0000000</t>
  </si>
  <si>
    <t>96,22%</t>
  </si>
  <si>
    <t xml:space="preserve"> SE0528 </t>
  </si>
  <si>
    <t>96,24%</t>
  </si>
  <si>
    <t xml:space="preserve"> IN0525 </t>
  </si>
  <si>
    <t>Fornecimento de perfilado de aço galvanizado com 3000x38x38 mm, espessura #14  MSG. Quantitativo conforme Lista de Material LM.3/EE.99/00.102.</t>
  </si>
  <si>
    <t>39,30</t>
  </si>
  <si>
    <t>96,27%</t>
  </si>
  <si>
    <t xml:space="preserve"> IN0734 </t>
  </si>
  <si>
    <t>Curva 90° de ferro fundido dúctil com bolsas e junta elástica para água (diâmetro da seção: 1000 mm)</t>
  </si>
  <si>
    <t xml:space="preserve"> PEX.SAM 083 </t>
  </si>
  <si>
    <t>PROJETO EXECUTIVO DE INFRAESTRUTURA DE VIA PERMANENTE - BANCOS DE DUTOS E CAIXAS DE PASSAGEM (ENERGIA, SINALIZAÇÃO E CONTROLE) - Via Permanente</t>
  </si>
  <si>
    <t>52.740,24</t>
  </si>
  <si>
    <t>58.014,26</t>
  </si>
  <si>
    <t>96,30%</t>
  </si>
  <si>
    <t xml:space="preserve"> 00043460 </t>
  </si>
  <si>
    <t>FERRAMENTAS - FAMILIA ELETRICISTA - HORISTA (ENCARGOS COMPLEMENTARES - COLETADO CAIXA)</t>
  </si>
  <si>
    <t xml:space="preserve"> 00007356 </t>
  </si>
  <si>
    <t>TINTA LATEX ACRILICA PREMIUM, COR BRANCO FOSCO</t>
  </si>
  <si>
    <t>2.028,2421990</t>
  </si>
  <si>
    <t>0,01%</t>
  </si>
  <si>
    <t xml:space="preserve"> M2046 </t>
  </si>
  <si>
    <t>Coroa de botões cônicos - TCI tricone - D = 121 mm (4 3/4”)</t>
  </si>
  <si>
    <t>27,1950000</t>
  </si>
  <si>
    <t xml:space="preserve"> SE0428 </t>
  </si>
  <si>
    <t xml:space="preserve"> SE0429 </t>
  </si>
  <si>
    <t>Equalizador</t>
  </si>
  <si>
    <t xml:space="preserve"> 00038408 </t>
  </si>
  <si>
    <t>CONCRETO USINADO BOMBEAVEL, CLASSE DE RESISTENCIA C25, COM BRITA 0 E 1, SLUMP = 190 +/- 20 MM, EXCLUI SERVICO DE BOMBEAMENTO (NBR 8953)</t>
  </si>
  <si>
    <t xml:space="preserve"> PEX.SAM 005 </t>
  </si>
  <si>
    <t>PROJETO EXECUTIVO DE ARQUITETURA E URBANISMO - Estação 35</t>
  </si>
  <si>
    <t>51.207,91</t>
  </si>
  <si>
    <t>56.328,70</t>
  </si>
  <si>
    <t>4,54</t>
  </si>
  <si>
    <t xml:space="preserve"> SE0387 </t>
  </si>
  <si>
    <t>Treinamento</t>
  </si>
  <si>
    <t xml:space="preserve"> M0050 </t>
  </si>
  <si>
    <t>Aditivo natural tipo goma xantana para hidrossemeadura</t>
  </si>
  <si>
    <t>1.147,0760000</t>
  </si>
  <si>
    <t xml:space="preserve"> SE0308 </t>
  </si>
  <si>
    <t>Montagem, comissionamento e testes do Painel de Distribuição em Corrente Alternada 380/220 Vca, conforme Projeto Básico.</t>
  </si>
  <si>
    <t xml:space="preserve"> SE0509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</si>
  <si>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</si>
  <si>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38,0000000</t>
  </si>
  <si>
    <t>96,47%</t>
  </si>
  <si>
    <t xml:space="preserve"> IN0478 </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</si>
  <si>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</si>
  <si>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93,0000000</t>
  </si>
  <si>
    <t xml:space="preserve"> 00037595 </t>
  </si>
  <si>
    <t>ARGAMASSA COLANTE TIPO AC III</t>
  </si>
  <si>
    <t>28.134,9018840</t>
  </si>
  <si>
    <t>1,94</t>
  </si>
  <si>
    <t>96,50%</t>
  </si>
  <si>
    <t xml:space="preserve"> SE0390 </t>
  </si>
  <si>
    <t xml:space="preserve"> IN0697 </t>
  </si>
  <si>
    <t>Tubo de ferro fundido dúctil K7 com ponta e bolsa junta elástica para água (classe: K7 / diâmetro nominal: 600 mm)</t>
  </si>
  <si>
    <t>48,0000000</t>
  </si>
  <si>
    <t>96,53%</t>
  </si>
  <si>
    <t xml:space="preserve"> PEX.SAM 046 </t>
  </si>
  <si>
    <t>PROJETO EXECUTIVO DE CÁLCULO ESTRUTURAL - METÁLICAS - Passarelas</t>
  </si>
  <si>
    <t>49.115,11</t>
  </si>
  <si>
    <t>54.026,62</t>
  </si>
  <si>
    <t>96,54%</t>
  </si>
  <si>
    <t xml:space="preserve"> IN0593 </t>
  </si>
  <si>
    <t xml:space="preserve"> PEX.SAM 012 </t>
  </si>
  <si>
    <t>PROJETO EXECUTIVO DE INSTALAÇÕES PREDIAIS - ELÉTRICA (FORÇA E ILUMINAÇÃO) - Estação 35</t>
  </si>
  <si>
    <t>48.814,20</t>
  </si>
  <si>
    <t>53.695,62</t>
  </si>
  <si>
    <t>96,57%</t>
  </si>
  <si>
    <t xml:space="preserve"> IN0013 </t>
  </si>
  <si>
    <t>PISO TÁTIL  DE PORCELANATO (250X250X14,7) MM</t>
  </si>
  <si>
    <t>139,4140000</t>
  </si>
  <si>
    <t>190,3866570</t>
  </si>
  <si>
    <t xml:space="preserve"> PEX.SAM 077 </t>
  </si>
  <si>
    <t>PROJETO EXECUTIVO GEOMÉTRICO - Via Permanente</t>
  </si>
  <si>
    <t>48.527,42</t>
  </si>
  <si>
    <t>53.380,16</t>
  </si>
  <si>
    <t>96,61%</t>
  </si>
  <si>
    <t xml:space="preserve"> M1797 </t>
  </si>
  <si>
    <t>Fita de espuma EPDM para vedação com adesivo em uma face - E = 4 mm e L = 40 mm</t>
  </si>
  <si>
    <t>16.445,8618832</t>
  </si>
  <si>
    <t>3,22</t>
  </si>
  <si>
    <t xml:space="preserve"> E9024 </t>
  </si>
  <si>
    <t>Misturador de nata cimento - 1,50 kW</t>
  </si>
  <si>
    <t>2.138,3541703</t>
  </si>
  <si>
    <t xml:space="preserve"> PEX.SAM 102 </t>
  </si>
  <si>
    <t>PROJETO EXECUTIVO DE CÁLCULO ESTRUTURAL - FUNDAÇÕES E CONCRETO - Emissário Samambaia e Bacias de Detenção/Acumulação</t>
  </si>
  <si>
    <t>47.780,03</t>
  </si>
  <si>
    <t>52.558,03</t>
  </si>
  <si>
    <t xml:space="preserve"> SE0318 </t>
  </si>
  <si>
    <t>Montagem de perfilado perfurado, fabricados em chapa, bitola nº14 (espessura de 2,00 mm) com furação padrão de 10x13 mm para união e ajuste com os demais componentes, com dimensões de 38x38 mm barra de 6m.</t>
  </si>
  <si>
    <t xml:space="preserve"> IN0682 </t>
  </si>
  <si>
    <t>96,70%</t>
  </si>
  <si>
    <t>TREINAMENTO GERAL ENERGIA</t>
  </si>
  <si>
    <t xml:space="preserve"> 00043488 </t>
  </si>
  <si>
    <t>EPI - FAMILIA OPERADOR ESCAVADEIRA - HORISTA (ENCARGOS COMPLEMENTARES - COLETADO CAIXA)</t>
  </si>
  <si>
    <t xml:space="preserve"> 007827 </t>
  </si>
  <si>
    <t>CHAPA GALVANIZADA #18 600mm x 1,25mm (10,00kg/m2)</t>
  </si>
  <si>
    <t>3.102,6000000</t>
  </si>
  <si>
    <t>96,73%</t>
  </si>
  <si>
    <t xml:space="preserve"> PEX.SAM 081 </t>
  </si>
  <si>
    <t>PROJETO EXECUTIVO DE DRENAGEM DE ÁGUAS PLUVIAIS (EXCETO EMISSÁRIO) - Via Permanente</t>
  </si>
  <si>
    <t>45.411,47</t>
  </si>
  <si>
    <t>49.952,62</t>
  </si>
  <si>
    <t xml:space="preserve"> 00000863 </t>
  </si>
  <si>
    <t>CABO DE COBRE NU 35 MM2 MEIO-DURO</t>
  </si>
  <si>
    <t>1.312,0500000</t>
  </si>
  <si>
    <t xml:space="preserve"> IN0700 </t>
  </si>
  <si>
    <t>Válvula borboleta flangeada de ferro fundido dúctil com corpo curto, mecanismo de redução tipo C e acionamento com volante (classe de pressão: 10 kgf/cm² / diâmetro da seção: 800 mm)</t>
  </si>
  <si>
    <t xml:space="preserve"> IN0222 </t>
  </si>
  <si>
    <t>VENTILADOR PARA EXAUSTÃO TIPO CENTRIFUGO SIROCCO, 34.500 M³/H,  PRESSÃO ESTÁTICA DE  20  MMCA, 350 RPM MOTOR  10,0 CV, IV POLOS, TRIFÁSICO, 380 V, 60 HZ, MODELO DE REFERENCIA:  CSS 900 -  (PROJELMEC) OU EQUIVALENTE TÉCNICO</t>
  </si>
  <si>
    <t>96,79%</t>
  </si>
  <si>
    <t xml:space="preserve"> IN0208 </t>
  </si>
  <si>
    <t>PISO EM GRANITO CINZA ANDORINHA, COM ACABAMENTO LEVIGADO ESP=3 CM E DIMENSÕES VARIADAS SOBRE PISO REGULARIZADO, COM JUNTAS SECAS PARA INSTALAÇÃO EM ESCADAS</t>
  </si>
  <si>
    <t>182,7259000</t>
  </si>
  <si>
    <t xml:space="preserve"> SE0322 </t>
  </si>
  <si>
    <t>Montagem, comissionamento e testes do Painel de corrente alternada, conforme Projeto Básico.</t>
  </si>
  <si>
    <t>96,81%</t>
  </si>
  <si>
    <t xml:space="preserve"> SE0324 </t>
  </si>
  <si>
    <t>Montagem, comissionamento e testes do Painel de corrente continua, conforme Projeto Básico.</t>
  </si>
  <si>
    <t xml:space="preserve"> IN0766 </t>
  </si>
  <si>
    <t>Tubo de ferro fundido dúctil com flanges para água (classe de pressão: 16 kgf/cm² / comprimento: 2,50 m / diâmetro da seção: 600 mm) (item: 1515903042222)</t>
  </si>
  <si>
    <t>96,83%</t>
  </si>
  <si>
    <t xml:space="preserve"> IN0530 </t>
  </si>
  <si>
    <t>Conector terminal reto aparafusado, em liga de cobre estanhado, lingueta quadrada, com 4 furos padrão NEMA, para conexão de 01 cabo de cobre isolado, bitola 400 mm² a barra chata</t>
  </si>
  <si>
    <t>156,0000000</t>
  </si>
  <si>
    <t>96,85%</t>
  </si>
  <si>
    <t xml:space="preserve"> PEX.SAM 079 </t>
  </si>
  <si>
    <t>PROJETO EXECUTIVO DE TERRAPLENAGEM - Via Permanente</t>
  </si>
  <si>
    <t>42.427,55</t>
  </si>
  <si>
    <t>46.670,31</t>
  </si>
  <si>
    <t xml:space="preserve"> 00007693 </t>
  </si>
  <si>
    <t>TUBO ACO GALVANIZADO COM COSTURA, CLASSE MEDIA, DN 4", E = 4,50* MM, PESO 12,10* KG/M (NBR 5580)</t>
  </si>
  <si>
    <t>174,5520000</t>
  </si>
  <si>
    <t xml:space="preserve"> SE0508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</si>
  <si>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</si>
  <si>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96,89%</t>
  </si>
  <si>
    <t xml:space="preserve"> STI.SAM 001 </t>
  </si>
  <si>
    <t>LEVANTAMENTOS TOPOGRÁFICOS E CADASTRAIS</t>
  </si>
  <si>
    <t>15.032,69</t>
  </si>
  <si>
    <t>45.098,07</t>
  </si>
  <si>
    <t xml:space="preserve"> PEX.SAM 121 </t>
  </si>
  <si>
    <t>PROJETO EXECUTIVO - ESCADAS ROLANTES</t>
  </si>
  <si>
    <t>40.388,24</t>
  </si>
  <si>
    <t>44.427,06</t>
  </si>
  <si>
    <t>96,92%</t>
  </si>
  <si>
    <t xml:space="preserve"> SE0328 </t>
  </si>
  <si>
    <t>Montagem, comissionamento e testes da chave secionadora.</t>
  </si>
  <si>
    <t>96,93%</t>
  </si>
  <si>
    <t xml:space="preserve"> IN0681 </t>
  </si>
  <si>
    <t xml:space="preserve"> IN0209 </t>
  </si>
  <si>
    <t>PISO EM GRANITO CINZA ANDORINHA, COM ACABAMENTO FLAMEADO NAS DIMENSÕES 100 X 40 CM, ESP=3 CM E DIMENSÕES VARIADAS SOBRE PISO REGULARIZADO, COM JUNTAS SECAS</t>
  </si>
  <si>
    <t>171,6800000</t>
  </si>
  <si>
    <t>96,96%</t>
  </si>
  <si>
    <t xml:space="preserve"> IN0531 </t>
  </si>
  <si>
    <t>Conector terminal reto aparafusado, em liga de cobre estanhado, lingueta quadrada, com 4 furos padrão NEMA, para conexão de 01 cabo de cobre isolado, bitola 300 mm² a barra chata</t>
  </si>
  <si>
    <t>144,0000000</t>
  </si>
  <si>
    <t>96,97%</t>
  </si>
  <si>
    <t xml:space="preserve"> SE0317 </t>
  </si>
  <si>
    <t>Montagem de leito para cabos tipo médio especial aba de 400x100mm barra de 3m.</t>
  </si>
  <si>
    <t xml:space="preserve"> IN0725 </t>
  </si>
  <si>
    <t>Curva 45° de ferro fundido dúctil com bolsas e junta elástica para água (diâmetro da seção: 1000 mm)</t>
  </si>
  <si>
    <t>97,00%</t>
  </si>
  <si>
    <t>97,01%</t>
  </si>
  <si>
    <t xml:space="preserve"> IN0559 </t>
  </si>
  <si>
    <t>Antena Yagi</t>
  </si>
  <si>
    <t xml:space="preserve"> M2171 </t>
  </si>
  <si>
    <t>Tubo de concreto armado PA1 - D = 0,80 m</t>
  </si>
  <si>
    <t>131,0000000</t>
  </si>
  <si>
    <t>97,03%</t>
  </si>
  <si>
    <t xml:space="preserve"> IN0634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</si>
  <si>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</si>
  <si>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M2137 </t>
  </si>
  <si>
    <t>Tubo de PVC soldável para água fria - D = 50 mm (2”)</t>
  </si>
  <si>
    <t>2.556,0000000</t>
  </si>
  <si>
    <t>97,05%</t>
  </si>
  <si>
    <t xml:space="preserve"> IN0752 </t>
  </si>
  <si>
    <t>Tubo de ferro fundido dúctil com flanges para água (classe de pressão: 10 kgf/cm² / comprimento: 5,80 m / diâmetro da seção: 600 mm)</t>
  </si>
  <si>
    <t>97,06%</t>
  </si>
  <si>
    <t xml:space="preserve"> 00005073 </t>
  </si>
  <si>
    <t>PREGO DE ACO POLIDO COM CABECA 17 X 24 (2 1/4 X 11)</t>
  </si>
  <si>
    <t xml:space="preserve"> M0156 </t>
  </si>
  <si>
    <t>Bloco de concreto - L = 19 cm, A = 19 cm e C = 39 cm</t>
  </si>
  <si>
    <t>10.153,6500000</t>
  </si>
  <si>
    <t>97,08%</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</si>
  <si>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</si>
  <si>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</si>
  <si>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97,09%</t>
  </si>
  <si>
    <t xml:space="preserve"> SE0393 </t>
  </si>
  <si>
    <t>97,10%</t>
  </si>
  <si>
    <t xml:space="preserve"> SE0362 </t>
  </si>
  <si>
    <t>97,11%</t>
  </si>
  <si>
    <t xml:space="preserve"> IN0555 </t>
  </si>
  <si>
    <t>Organizador Guia de Cabos</t>
  </si>
  <si>
    <t>19,0000000</t>
  </si>
  <si>
    <t>97,12%</t>
  </si>
  <si>
    <t xml:space="preserve"> SE0321 </t>
  </si>
  <si>
    <t>Montagem, comissionamento e testes do carregador de bateria, conforme Projeto Básico.</t>
  </si>
  <si>
    <t>97,13%</t>
  </si>
  <si>
    <t xml:space="preserve"> SE0431 </t>
  </si>
  <si>
    <t>97,14%</t>
  </si>
  <si>
    <t xml:space="preserve"> 002960 </t>
  </si>
  <si>
    <t>TINTA PVA BRANCO SUVINIL (18 L)</t>
  </si>
  <si>
    <t>1.029,2106000</t>
  </si>
  <si>
    <t>97,15%</t>
  </si>
  <si>
    <t xml:space="preserve"> IN0009 </t>
  </si>
  <si>
    <t>MANTA ASFALTICA ELASTOMERICA EM POLIESTER 4 MM, TIPO III, CLASSE B, ACABAMENTO PP (NBR 9952).</t>
  </si>
  <si>
    <t>930,3300000</t>
  </si>
  <si>
    <t xml:space="preserve"> IN0243 </t>
  </si>
  <si>
    <t>TUBO REDONDO DE AÇO INOX AISI 304, DIÂMETRO EXTERNO = 1 3/4" (44,5 MM), ESPESSURA = 2,00 MM</t>
  </si>
  <si>
    <t>351,6488800</t>
  </si>
  <si>
    <t>97,17%</t>
  </si>
  <si>
    <t xml:space="preserve"> IN0714 </t>
  </si>
  <si>
    <t>Luva de correr de ferro fundido dúctil com junta mecânica para água (diâmetro da seção: 1000 mm). Código:1515903004001</t>
  </si>
  <si>
    <t>97,18%</t>
  </si>
  <si>
    <t xml:space="preserve"> IN0733 </t>
  </si>
  <si>
    <t>Curva 90° de ferro fundido dúctil com bolsas e junta elástica para água (diâmetro da seção: 800 mm)</t>
  </si>
  <si>
    <t>97,19%</t>
  </si>
  <si>
    <t>97,20%</t>
  </si>
  <si>
    <t xml:space="preserve"> M0030 </t>
  </si>
  <si>
    <t>Aditivo plastificante e retardador de pega para concreto e argamassa</t>
  </si>
  <si>
    <t>97,22%</t>
  </si>
  <si>
    <t xml:space="preserve"> 00037752 </t>
  </si>
  <si>
    <t>CAMINHAO TOCO, PESO BRUTO TOTAL 16000 KG, CARGA UTIL MAXIMA 11030 KG, DISTANCIA ENTRE EIXOS 5,41 M, POTENCIA 185 CV (INCLUI CABINE E CHASSI, NAO INCLUI CARROCERIA)</t>
  </si>
  <si>
    <t>97,23%</t>
  </si>
  <si>
    <t xml:space="preserve"> 00001019 </t>
  </si>
  <si>
    <t>CABO DE COBRE, FLEXIVEL, CLASSE 4 OU 5, ISOLACAO EM PVC/A, ANTICHAMA BWF-B, COBERTURA PVC-ST1, ANTICHAMA BWF-B, 1 CONDUTOR, 0,6/1 KV, SECAO NOMINAL 35 MM2</t>
  </si>
  <si>
    <t>848,5400000</t>
  </si>
  <si>
    <t xml:space="preserve"> 00037411 </t>
  </si>
  <si>
    <t>TELA DE ACO SOLDADA GALVANIZADA/ZINCADA PARA ALVENARIA, FIO D = *1,24 MM, MALHA 25 X 25 MM</t>
  </si>
  <si>
    <t>1.219,9683880</t>
  </si>
  <si>
    <t>97,25%</t>
  </si>
  <si>
    <t xml:space="preserve"> PEX.SAM 020 </t>
  </si>
  <si>
    <t>PROJETO EXECUTIVO DE CÁLCULO ESTRUTURAL - CONCRETO - Estação 36</t>
  </si>
  <si>
    <t>32.247,12</t>
  </si>
  <si>
    <t>35.471,83</t>
  </si>
  <si>
    <t>97,26%</t>
  </si>
  <si>
    <t xml:space="preserve"> STI.SAM 005 </t>
  </si>
  <si>
    <t>ELABORAÇÃO DE PGRCC</t>
  </si>
  <si>
    <t>35.457,01</t>
  </si>
  <si>
    <t>97,27%</t>
  </si>
  <si>
    <t xml:space="preserve"> SE0522 </t>
  </si>
  <si>
    <t>Comissionamento Local da Subestação Retificadora</t>
  </si>
  <si>
    <t>97,28%</t>
  </si>
  <si>
    <t xml:space="preserve"> SE0460 </t>
  </si>
  <si>
    <t>Etiqueta para impressora laser 25,4mm x 12,7mm</t>
  </si>
  <si>
    <t>541,0000000</t>
  </si>
  <si>
    <t xml:space="preserve"> 00000142 </t>
  </si>
  <si>
    <t>SELANTE ELASTICO MONOCOMPONENTE A BASE DE POLIURETANO (PU) PARA JUNTAS DIVERSAS</t>
  </si>
  <si>
    <t>310ML</t>
  </si>
  <si>
    <t>718,1557176</t>
  </si>
  <si>
    <t>97,29%</t>
  </si>
  <si>
    <t xml:space="preserve"> 00043677 </t>
  </si>
  <si>
    <t>CHAPA/PAINEL DE MADEIRA COMPENSADA RESINADA (MADEIRITE RESINADO ROSA) PARA FORMA DE CONCRETO, DE 2200 X 1100 MM, E = 20 MM</t>
  </si>
  <si>
    <t>97,30%</t>
  </si>
  <si>
    <t xml:space="preserve"> IN0560 </t>
  </si>
  <si>
    <t>Antena OMNI</t>
  </si>
  <si>
    <t>97,31%</t>
  </si>
  <si>
    <t xml:space="preserve"> SE0309 </t>
  </si>
  <si>
    <t>Montagem, comissionamento e testes do Painel de Distribuição em Corrente Continua 125 Vcc, conforme Projeto Básico.</t>
  </si>
  <si>
    <t>97,32%</t>
  </si>
  <si>
    <t xml:space="preserve"> 00007258 </t>
  </si>
  <si>
    <t>TIJOLO CERAMICO MACICO COMUM *5 X 10 X 20* CM (L X A X C)</t>
  </si>
  <si>
    <t>42.030,6523405</t>
  </si>
  <si>
    <t>0,81</t>
  </si>
  <si>
    <t>97,33%</t>
  </si>
  <si>
    <t xml:space="preserve"> IN0694 </t>
  </si>
  <si>
    <t>Tubo de polietileno de alta densidade  (classe de pressão: 10 kgf/cm² / diâmetro externo nominal: 355 mm / tipo de resina: PE100)</t>
  </si>
  <si>
    <t>72,0000000</t>
  </si>
  <si>
    <t>97,34%</t>
  </si>
  <si>
    <t xml:space="preserve"> IN0225 </t>
  </si>
  <si>
    <t>VENTILADOR DE EXAUSTÃO, TIPO AXIAL, À PROVA DE EXPLOSÃO, VAZÃO 800 M³/H, PRESSÃO ESTÁTICA DE 5 MMCA, 1.150 RPM ,MOTOR 0,16 CV, VI POLOS, TRIFÁSICO, 380 V, 60 HZ, MODELO DE REFERENCIA: AC-400 ARRANJO 4 (PROJELMEC) OU EQUIVALENTE TÉCNICO</t>
  </si>
  <si>
    <t>97,35%</t>
  </si>
  <si>
    <t xml:space="preserve"> IN0685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</si>
  <si>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</si>
  <si>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97,36%</t>
  </si>
  <si>
    <t xml:space="preserve"> M0220 </t>
  </si>
  <si>
    <t>Adubo à base de nitrogênio, fósforo e potássio (NPK)</t>
  </si>
  <si>
    <t>11.694,6908680</t>
  </si>
  <si>
    <t>2,89</t>
  </si>
  <si>
    <t>97,37%</t>
  </si>
  <si>
    <t xml:space="preserve"> SE0479 </t>
  </si>
  <si>
    <t>97,38%</t>
  </si>
  <si>
    <t xml:space="preserve"> 00044506 </t>
  </si>
  <si>
    <t>MANTA TERMOPLASTICA, PEAD, GEOMEMBRANA LISA, E = 0,80 MM (NBR 15352)</t>
  </si>
  <si>
    <t>1.237,5000000</t>
  </si>
  <si>
    <t>97,39%</t>
  </si>
  <si>
    <t xml:space="preserve"> IN0427 </t>
  </si>
  <si>
    <t>FORNECIMENTO DE APARELHO DE AR-CONDICIONADO 30.000 BTU, SPLIT, PISO TETO, INVERTER, INCLUINDO: TRANSPORTE ATÉ BRASÍLIA, GARANTIA MÍNIMA DE 12 MESES, CONFORME MD.3/00.7G/I8.001-0B E ET.3/00.7G/I8.001-0B</t>
  </si>
  <si>
    <t>97,40%</t>
  </si>
  <si>
    <t xml:space="preserve"> 046120 </t>
  </si>
  <si>
    <t>VERNIZ POLISTEN TINGIDO STAIN IMPREGNANTE TRANSPARENTE - SAYERLACK (3,6 L)</t>
  </si>
  <si>
    <t>618,3324000</t>
  </si>
  <si>
    <t>54,40</t>
  </si>
  <si>
    <t>97,41%</t>
  </si>
  <si>
    <t xml:space="preserve"> SE0392 </t>
  </si>
  <si>
    <t>Fornecimento de vídeo de treinamento de 2 horas sobre manutenção e ajustes</t>
  </si>
  <si>
    <t>97,42%</t>
  </si>
  <si>
    <t xml:space="preserve"> M2040 </t>
  </si>
  <si>
    <t>Massa termoplástica para aspersão</t>
  </si>
  <si>
    <t>2.935,3950000</t>
  </si>
  <si>
    <t>97,43%</t>
  </si>
  <si>
    <t xml:space="preserve"> PEX.SAM 103 </t>
  </si>
  <si>
    <t>PROJETO EXECUTIVO DE PAVIMENTAÇÃO E PROTEÇÕES HIDRÁULICAS DAS BACIAS E DISPOSITIVOS - Emissário Samambaia e Bacias de Detenção/Acumulação</t>
  </si>
  <si>
    <t>30.072,05</t>
  </si>
  <si>
    <t>33.079,26</t>
  </si>
  <si>
    <t xml:space="preserve"> SE0363 </t>
  </si>
  <si>
    <t>97,44%</t>
  </si>
  <si>
    <t xml:space="preserve"> IN0641 </t>
  </si>
  <si>
    <t>97,45%</t>
  </si>
  <si>
    <t xml:space="preserve"> SE0461 </t>
  </si>
  <si>
    <t>Luvas transparentes Ø = 6mm e etiquetas não adesivas 25mm x 4,3mm</t>
  </si>
  <si>
    <t>510,0000000</t>
  </si>
  <si>
    <t>97,46%</t>
  </si>
  <si>
    <t xml:space="preserve"> M2160 </t>
  </si>
  <si>
    <t>Tubo PEAD corrugado perfurado para drenagem - D = 100 mm</t>
  </si>
  <si>
    <t>1.461,5500000</t>
  </si>
  <si>
    <t>97,47%</t>
  </si>
  <si>
    <t>97,48%</t>
  </si>
  <si>
    <t xml:space="preserve"> 00012388 </t>
  </si>
  <si>
    <t>POSTE DECORATIVO PARA JARDIM EM ACO TUBULAR, SEM LUMINARIA, H = *2,5* M</t>
  </si>
  <si>
    <t>81,0000000</t>
  </si>
  <si>
    <t>97,49%</t>
  </si>
  <si>
    <t xml:space="preserve"> IN0741 </t>
  </si>
  <si>
    <t>Tê de redução em ferro fundido dúctil com flange e bolsas com junta elástica para água (classe de pressão: 10 kgf/cm² / diâmetro de entrada: 1000 mm / diâmetro de saída: 200 mm / tipo de pintura: betuminosa) - Cód. GTPO 1515903079035</t>
  </si>
  <si>
    <t xml:space="preserve"> SE0478 </t>
  </si>
  <si>
    <t>97,50%</t>
  </si>
  <si>
    <t>97,51%</t>
  </si>
  <si>
    <t xml:space="preserve"> SE0470 </t>
  </si>
  <si>
    <t>97,52%</t>
  </si>
  <si>
    <t xml:space="preserve"> PEX.SAM 036 </t>
  </si>
  <si>
    <t>PROJETO EXECUTIVO DE CÁLCULO ESTRUTURAL - CONCRETO - Viaduto Metroviário Avenida Central</t>
  </si>
  <si>
    <t>29.268,48</t>
  </si>
  <si>
    <t>32.195,33</t>
  </si>
  <si>
    <t>97,53%</t>
  </si>
  <si>
    <t xml:space="preserve"> PEX.SAM 084 </t>
  </si>
  <si>
    <t>PROJETO EXECUTIVO DE INFRAESTRUTURA DE VIA PERMANENTE -  PROTEÇÃO CONTRA CORRENTE DE FUGA - Via Permanente</t>
  </si>
  <si>
    <t>29.067,67</t>
  </si>
  <si>
    <t>31.974,44</t>
  </si>
  <si>
    <t>97,54%</t>
  </si>
  <si>
    <t xml:space="preserve"> E9615 </t>
  </si>
  <si>
    <t>Usina misturadora de solos com capacidade de 300 t/h - 44 kW</t>
  </si>
  <si>
    <t>150,7281080</t>
  </si>
  <si>
    <t xml:space="preserve"> SE0366 </t>
  </si>
  <si>
    <t>Roteador Mikrotik Routerboard RB760IGS HEX S 5 portas</t>
  </si>
  <si>
    <t>97,55%</t>
  </si>
  <si>
    <t xml:space="preserve"> 00039025 </t>
  </si>
  <si>
    <t>PORTA DE ABRIR EM ALUMINIO TIPO VENEZIANA, ACABAMENTO ANODIZADO NATURAL, SEM GUARNICAO/ALIZAR/VISTA, 87 X 210 CM</t>
  </si>
  <si>
    <t>38,5403187</t>
  </si>
  <si>
    <t>97,56%</t>
  </si>
  <si>
    <t xml:space="preserve"> PEX.SAM 099 </t>
  </si>
  <si>
    <t>PROJETO EXECUTIVO HIDRÁULICO ASSOCIADO AOS ELEMENTOS DE DRENAGEM, AMORTECIMENTO DE CHEIAS E DISSIPAÇÃO DE ENERGIA - Emissário Samambaia e Bacias de Detenção/Acumulação</t>
  </si>
  <si>
    <t>28.581,90</t>
  </si>
  <si>
    <t>31.440,09</t>
  </si>
  <si>
    <t>97,57%</t>
  </si>
  <si>
    <t xml:space="preserve"> 036825 </t>
  </si>
  <si>
    <t>TELA ELETROSOLDADA NERVURADA Q-335 15x15 8,0mm (5,37kg/m2)</t>
  </si>
  <si>
    <t>360,0000000</t>
  </si>
  <si>
    <t>97,58%</t>
  </si>
  <si>
    <t xml:space="preserve"> M1447 </t>
  </si>
  <si>
    <t>Geogrelha unidirecional em poliéster - resistência à tração longitudinal de 50 kN/m</t>
  </si>
  <si>
    <t>1.322,4556800</t>
  </si>
  <si>
    <t>23,51</t>
  </si>
  <si>
    <t xml:space="preserve"> IN0738 </t>
  </si>
  <si>
    <t>Redução de ferro fundido dúctil com bolsas e junta elástica para água (diâmetro de entrada: 1000 mm / diâmetro de saída: 800 mm)</t>
  </si>
  <si>
    <t>97,59%</t>
  </si>
  <si>
    <t xml:space="preserve"> 00038543 </t>
  </si>
  <si>
    <t>PERFURATRIZ HIDRAULICA COM TRADO CURTO ACOPLADO, PROFUNDIDADE MAXIMA DE 20 M, DIAMETRO MAXIMO DE 1500 MM, POTENCIA INSTALADA DE 137 HP, MESA ROTATIVA COM TORQUE MAXIMO DE 30 KNM (INCLUI MONTAGEM, NAO INCLUI CAMINHAO)</t>
  </si>
  <si>
    <t>0,0170665</t>
  </si>
  <si>
    <t>97,60%</t>
  </si>
  <si>
    <t xml:space="preserve"> PEX.SAM 040 </t>
  </si>
  <si>
    <t>PROJETO EXECUTIVO DE CÁLCULO ESTRUTURAL - CONCRETO - Viaduto Rodoviário 2ª Avenida Sul</t>
  </si>
  <si>
    <t>27.470,43</t>
  </si>
  <si>
    <t>30.217,47</t>
  </si>
  <si>
    <t>97,61%</t>
  </si>
  <si>
    <t xml:space="preserve"> PEX.SAM 043 </t>
  </si>
  <si>
    <t>PROJETO EXECUTIVO DE CÁLCULO ESTRUTURAL - CONCRETO - Viaduto Rodoviário 1ª Rodovia Sul</t>
  </si>
  <si>
    <t>97,62%</t>
  </si>
  <si>
    <t xml:space="preserve"> M0351 </t>
  </si>
  <si>
    <t>Mangote para bomba de projeção</t>
  </si>
  <si>
    <t>155,8124104</t>
  </si>
  <si>
    <t xml:space="preserve"> E9631 </t>
  </si>
  <si>
    <t>Bomba para concreto projetado via seca com capacidade de 6 m³/h - 7,5 kW</t>
  </si>
  <si>
    <t>79,90</t>
  </si>
  <si>
    <t>97,63%</t>
  </si>
  <si>
    <t xml:space="preserve"> PEX.SAM 115 </t>
  </si>
  <si>
    <t>PROJETO EXECUTIVO DO SISTEMA DE TELEFONIA</t>
  </si>
  <si>
    <t>27.276,28</t>
  </si>
  <si>
    <t>30.003,91</t>
  </si>
  <si>
    <t>97,64%</t>
  </si>
  <si>
    <t xml:space="preserve"> IN0761 </t>
  </si>
  <si>
    <t>Curva 45° de ferro fundido dúctil com flanges para água (classe de pressão: 16 kgf/cm² / diâmetro da seção: 600 mm) (item: 1515903022065)</t>
  </si>
  <si>
    <t>97,65%</t>
  </si>
  <si>
    <t xml:space="preserve"> SE0055 </t>
  </si>
  <si>
    <t>MOBILIZAÇÃO E DESMOBILIZAÇÃO DE EQUIPAMENTO PARA ENSAIO DE ARRANCAMENTO EM GRAMPOS</t>
  </si>
  <si>
    <t>97,66%</t>
  </si>
  <si>
    <t xml:space="preserve"> SE0315 </t>
  </si>
  <si>
    <t>Montagem de Quadro de Aterramento de sobrepor dimensões 1000x700x300, incluindo conexões</t>
  </si>
  <si>
    <t xml:space="preserve"> IN0540 </t>
  </si>
  <si>
    <t>Transceiver SFP 1000Base-LX (10km)</t>
  </si>
  <si>
    <t>97,67%</t>
  </si>
  <si>
    <t xml:space="preserve"> 00037596 </t>
  </si>
  <si>
    <t>ARGAMASSA COLANTE TIPO AC III E</t>
  </si>
  <si>
    <t>13.223,4933000</t>
  </si>
  <si>
    <t>97,68%</t>
  </si>
  <si>
    <t xml:space="preserve"> IN0577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</si>
  <si>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</si>
  <si>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97,69%</t>
  </si>
  <si>
    <t xml:space="preserve"> 00009841 </t>
  </si>
  <si>
    <t>TUBO PVC, SERIE R, DN 100 MM, PARA ESGOTO OU AGUAS PLUVIAIS PREDIAIS (NBR 5688)</t>
  </si>
  <si>
    <t>542,0584000</t>
  </si>
  <si>
    <t xml:space="preserve"> M1756 </t>
  </si>
  <si>
    <t>Material formador de camada protetora para hidrossemeadura</t>
  </si>
  <si>
    <t>20.483,5000000</t>
  </si>
  <si>
    <t>97,70%</t>
  </si>
  <si>
    <t xml:space="preserve"> IN0429 </t>
  </si>
  <si>
    <t>FORNECIMENTO DE APARELHO DE AR-CONDICIONADO 54.000 BTU, SPLIT, PISO TETO, INVERTER, INCLUINDO: TRANSPORTE ATÉ BRASÍLIA, GARANTIA MÍNIMA DE 12 MESES, CONFORME MD.3/00.7G/I8.001-0B E ET.3/00.7G/I8.001-0B</t>
  </si>
  <si>
    <t>97,71%</t>
  </si>
  <si>
    <t xml:space="preserve"> IN0780 </t>
  </si>
  <si>
    <t>Profissional de nível técnico sênior com encargos complementares</t>
  </si>
  <si>
    <t>430,0000000</t>
  </si>
  <si>
    <t>97,72%</t>
  </si>
  <si>
    <t xml:space="preserve"> IN0100 </t>
  </si>
  <si>
    <t>Piso Porcelanato Tatil Direcional para deficientes visual 25x25cm</t>
  </si>
  <si>
    <t>74,1400000</t>
  </si>
  <si>
    <t xml:space="preserve"> E9763 </t>
  </si>
  <si>
    <t>Grupo gerador - 36/40 kVA</t>
  </si>
  <si>
    <t>97,73%</t>
  </si>
  <si>
    <t xml:space="preserve"> PEX.SAM 022 </t>
  </si>
  <si>
    <t>PROJETO EXECUTIVO DE ARQUITETURA E URBANISMO - Estação 36</t>
  </si>
  <si>
    <t>25.603,95</t>
  </si>
  <si>
    <t>28.164,35</t>
  </si>
  <si>
    <t>97,74%</t>
  </si>
  <si>
    <t xml:space="preserve"> SE0411 </t>
  </si>
  <si>
    <t>Cabo torcido de áudio 2 x 2,5 mm2 polarizado, cor vemelho e preto</t>
  </si>
  <si>
    <t>97,75%</t>
  </si>
  <si>
    <t xml:space="preserve"> 00002580 </t>
  </si>
  <si>
    <t>CONDULETE DE ALUMINIO TIPO X, PARA ELETRODUTO ROSCAVEL DE 3/4", COM TAMPA CEGA</t>
  </si>
  <si>
    <t>1.450,0000000</t>
  </si>
  <si>
    <t xml:space="preserve"> 00034555 </t>
  </si>
  <si>
    <t>BLOCO DE VEDACAO DE CONCRETO APARENTE 19 X 19 X 39 CM  (CLASSE C - NBR 6136)</t>
  </si>
  <si>
    <t>5.302,0960000</t>
  </si>
  <si>
    <t>97,76%</t>
  </si>
  <si>
    <t xml:space="preserve"> 00014525 </t>
  </si>
  <si>
    <t>ESCAVADEIRA HIDRAULICA SOBRE ESTEIRAS COM CACAMBA DE 1,20 M3, PESO OPERACIONAL 21 T, POTENCIA BRUTA 155 HP</t>
  </si>
  <si>
    <t>0,0256660</t>
  </si>
  <si>
    <t>97,77%</t>
  </si>
  <si>
    <t xml:space="preserve"> 00021138 </t>
  </si>
  <si>
    <t>MOURAO ROLICO DE MADEIRA TRATADA, D = 8 A 11 CM, H = 2,20 M, EM EUCALIPTO OU EQUIVALENTE DA REGIAO (PARA CERCA)</t>
  </si>
  <si>
    <t>97,78%</t>
  </si>
  <si>
    <t xml:space="preserve"> IN0701 </t>
  </si>
  <si>
    <t>Válvula borboleta flangeada de ferro fundido dúctil com corpo curto, mecanismo de redução tipo C e acionamento com cabeçote (classe de pressão: 10 kgf/cm² / diâmetro da seção: 600 mm)</t>
  </si>
  <si>
    <t>97,79%</t>
  </si>
  <si>
    <t xml:space="preserve"> IN0150 </t>
  </si>
  <si>
    <t>Cumeeira Lisa de aço zincado pré pintada, comprimento de 3000mm, largura de 600mm e esp = 0,65mm, cor externa branca RAL 9010 e internamente cinza RAL 7035</t>
  </si>
  <si>
    <t>220,2480000</t>
  </si>
  <si>
    <t>97,80%</t>
  </si>
  <si>
    <t xml:space="preserve"> PEX.SAM 085 </t>
  </si>
  <si>
    <t>PROJETO EXECUTIVO DE CONTENÇÃO EM SOLO GRAMPEADO - Via Permanente</t>
  </si>
  <si>
    <t>24.717,53</t>
  </si>
  <si>
    <t>27.189,28</t>
  </si>
  <si>
    <t xml:space="preserve"> PEX.SAM 045 </t>
  </si>
  <si>
    <t>PROJETO EXECUTIVO DE CÁLCULO ESTRUTURAL - FUNDAÇÕES E CONCRETO - Passarelas</t>
  </si>
  <si>
    <t>24.671,26</t>
  </si>
  <si>
    <t>27.138,39</t>
  </si>
  <si>
    <t>97,81%</t>
  </si>
  <si>
    <t xml:space="preserve"> PEX.SAM 047 </t>
  </si>
  <si>
    <t>PROJETO EXECUTIVO DE ARQUITETURA - Passarelas</t>
  </si>
  <si>
    <t>97,82%</t>
  </si>
  <si>
    <t>100,0000000</t>
  </si>
  <si>
    <t xml:space="preserve"> IN0516 </t>
  </si>
  <si>
    <t>Fornecimento de Cabo de cobre, singelo seção nominal 300 mm², isolação em borracha HEPR , antichamas, livre de halogenio e gases corrosivos, de classe 0,6/1,0 kV, com cobertura em poliolefínico não halogenado. Quantitativo conforme Lista de Cabos LC.4/EX.99/00.501</t>
  </si>
  <si>
    <t>97,83%</t>
  </si>
  <si>
    <t xml:space="preserve"> STI.SAM 002 </t>
  </si>
  <si>
    <t>ESTUDOS E REPRESENTAÇÕES DOS LEVANTAMENTOS TOPOGRÁFICOS E CADASTRAIS</t>
  </si>
  <si>
    <t>27.045,46</t>
  </si>
  <si>
    <t>97,84%</t>
  </si>
  <si>
    <t xml:space="preserve"> PEX.SAM 004 </t>
  </si>
  <si>
    <t>PROJETO EXECUTIVO DE CÁLCULO ESTRUTURAL - METÁLICAS - Estação 35</t>
  </si>
  <si>
    <t>24.444,64</t>
  </si>
  <si>
    <t>26.889,10</t>
  </si>
  <si>
    <t xml:space="preserve"> PEX.SAM 017 </t>
  </si>
  <si>
    <t>PROJETO EXECUTIVO DE INSTALAÇÕES MECÂNICAS E DE UTILIDADES - VENTILAÇÃO, EXAUSTÃO E CONDICIONAMENTO DE AR - Estação 35</t>
  </si>
  <si>
    <t>97,85%</t>
  </si>
  <si>
    <t xml:space="preserve"> PEX.SAM 034 </t>
  </si>
  <si>
    <t>PROJETO EXECUTIVO DE INSTALAÇÕES MECÂNICAS E DE UTILIDADES - VENTILAÇÃO, EXAUSTÃO E CONDICIONAMENTO DE AR - Estação 36</t>
  </si>
  <si>
    <t>97,86%</t>
  </si>
  <si>
    <t xml:space="preserve"> PEX.SAM 029 </t>
  </si>
  <si>
    <t>PROJETO EXECUTIVO DE INSTALAÇÕES PREDIAIS - ELÉTRICA (FORÇA E ILUMINAÇÃO) - Estação 36</t>
  </si>
  <si>
    <t>24.407,10</t>
  </si>
  <si>
    <t>26.847,81</t>
  </si>
  <si>
    <t>97,87%</t>
  </si>
  <si>
    <t xml:space="preserve"> M1954 </t>
  </si>
  <si>
    <t>Cimento Portland CP II - 32 - a granel</t>
  </si>
  <si>
    <t>53.504,5000000</t>
  </si>
  <si>
    <t>0,50</t>
  </si>
  <si>
    <t xml:space="preserve"> 00007701 </t>
  </si>
  <si>
    <t>TUBO ACO GALVANIZADO COM COSTURA, CLASSE MEDIA, DN 2.1/2", E = *3,65* MM, PESO *6,51* KG/M (NBR 5580)</t>
  </si>
  <si>
    <t>187,0200000</t>
  </si>
  <si>
    <t>97,88%</t>
  </si>
  <si>
    <t>97,89%</t>
  </si>
  <si>
    <t xml:space="preserve"> 00000536 </t>
  </si>
  <si>
    <t>REVESTIMENTO EM CERAMICA ESMALTADA EXTRA, PEI MENOR OU IGUAL A 3, FORMATO MENOR OU IGUAL A 2025 CM2</t>
  </si>
  <si>
    <t>786,4395000</t>
  </si>
  <si>
    <t>33,66</t>
  </si>
  <si>
    <t xml:space="preserve"> SE0515 </t>
  </si>
  <si>
    <t>97,90%</t>
  </si>
  <si>
    <t xml:space="preserve"> IN0010 </t>
  </si>
  <si>
    <t>MANTA A BASE DE ASFALTO MODIFICADO COM POLIMEROS, TIPO IV-A, ESPESSURA DE 4 mm</t>
  </si>
  <si>
    <t>569,0250000</t>
  </si>
  <si>
    <t>97,91%</t>
  </si>
  <si>
    <t xml:space="preserve"> 00021128 </t>
  </si>
  <si>
    <t>!EM PROCESSO DESATIVACAO! ELETRODUTO EM ACO GALVANIZADO ELETROLITICO, LEVE, DIAMETRO 3/4", PAREDE DE 0,90 MM</t>
  </si>
  <si>
    <t>1.682,1000000</t>
  </si>
  <si>
    <t>97,92%</t>
  </si>
  <si>
    <t xml:space="preserve"> IN0500 </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</si>
  <si>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</si>
  <si>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300,0000000</t>
  </si>
  <si>
    <t>97,93%</t>
  </si>
  <si>
    <t xml:space="preserve"> IN0137 </t>
  </si>
  <si>
    <t>GRELHAS EM ALUMÍNIO NA COR NATURAL, INCLUINDO PARAFUSOS E ACESSÓRIOS, MODELO VAT-DG 1025 X 525 OU SIMILAR</t>
  </si>
  <si>
    <t>24,0000000</t>
  </si>
  <si>
    <t xml:space="preserve"> PEX.SAM 080 </t>
  </si>
  <si>
    <t>PROJETO EXECUTIVO DE INFRAESTRUTURA DE VIA PERMANENTE - CAMADAS DE REFORÇO / SUBLEITO FERROVIÁRIO, COLCHÃO DRENANTE E DREANAGEM PROFUNDA - Via Permanente</t>
  </si>
  <si>
    <t>23.014,50</t>
  </si>
  <si>
    <t>25.315,95</t>
  </si>
  <si>
    <t>97,94%</t>
  </si>
  <si>
    <t xml:space="preserve"> IN0103 </t>
  </si>
  <si>
    <t>COBERTURA EM TELHA TRAPEZOIDAL TP-40 (ESP=0,65MM) COR EXTERNA BRANCA RAL 9010 E INTERNA CINZA RL 7035</t>
  </si>
  <si>
    <t>198,9500000</t>
  </si>
  <si>
    <t>97,95%</t>
  </si>
  <si>
    <t xml:space="preserve"> SE0348 </t>
  </si>
  <si>
    <t>TESTES EM FÁBRICA, CONFORME MD.3/AL.35/00.001 E ET.3/AL.99/00.001</t>
  </si>
  <si>
    <t xml:space="preserve"> 00005061 </t>
  </si>
  <si>
    <t>PREGO DE ACO POLIDO COM CABECA 18 X 27 (2 1/2 X 10)</t>
  </si>
  <si>
    <t>97,96%</t>
  </si>
  <si>
    <t xml:space="preserve"> E9021 </t>
  </si>
  <si>
    <t>Grupo gerador - 456 kVA</t>
  </si>
  <si>
    <t>97,97%</t>
  </si>
  <si>
    <t xml:space="preserve"> 00014163 </t>
  </si>
  <si>
    <t>POSTE CONICO CONTINUO EM ACO GALVANIZADO, CURVO, BRACO DUPLO, FLANGEADO,  H = 9 M, DIAMETRO INFERIOR = *135* MM</t>
  </si>
  <si>
    <t>8,0000000</t>
  </si>
  <si>
    <t xml:space="preserve"> IN0610 </t>
  </si>
  <si>
    <t>Eletrocalha, 300mm x 100mm, chapa 18 (1,25mm), aço carbono, lisa, com aba (virola), com tampa de
encaixe, acabamento galvanizado à fogo.</t>
  </si>
  <si>
    <t>97,98%</t>
  </si>
  <si>
    <t xml:space="preserve"> IN0539 </t>
  </si>
  <si>
    <t>Transceiver SFP+ 10GBase-LR (10Km)</t>
  </si>
  <si>
    <t xml:space="preserve"> SE0333 </t>
  </si>
  <si>
    <t>Montagem, comissionamento e testes  dos cabos de fibra ótica multimodo de 24 pares.</t>
  </si>
  <si>
    <t>97,99%</t>
  </si>
  <si>
    <t xml:space="preserve"> IN0436 </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</si>
  <si>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</si>
  <si>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50,0000000</t>
  </si>
  <si>
    <t>98,00%</t>
  </si>
  <si>
    <t xml:space="preserve"> STI.SAM 017 </t>
  </si>
  <si>
    <t>RELATÓRIO DE PLANEJAMENTO GLOBAL</t>
  </si>
  <si>
    <t>24.407,78</t>
  </si>
  <si>
    <t xml:space="preserve"> IN0210 </t>
  </si>
  <si>
    <t>RODAPÉ DE GRANITO CINZA ANDORINHA, 40 X 7 CM E ESP=1,5 CM</t>
  </si>
  <si>
    <t>857,6256000</t>
  </si>
  <si>
    <t>98,01%</t>
  </si>
  <si>
    <t xml:space="preserve"> IN0693 </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</si>
  <si>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</si>
  <si>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98,02%</t>
  </si>
  <si>
    <t xml:space="preserve"> M1150 </t>
  </si>
  <si>
    <t>Adesivo estrutural à base de resina epóxi bicomponente tipo ADE-52 ou similar</t>
  </si>
  <si>
    <t>192,8160000</t>
  </si>
  <si>
    <t xml:space="preserve"> 00004018 </t>
  </si>
  <si>
    <t>GEOTEXTIL NAO TECIDO AGULHADO DE FILAMENTOS CONTINUOS 100% POLIESTER, RESITENCIA A TRACAO = 31 KN/M</t>
  </si>
  <si>
    <t>1.001,0350800</t>
  </si>
  <si>
    <t>98,03%</t>
  </si>
  <si>
    <t xml:space="preserve"> M2147 </t>
  </si>
  <si>
    <t>Dente de corte para recicladora</t>
  </si>
  <si>
    <t>437,2422500</t>
  </si>
  <si>
    <t>98,04%</t>
  </si>
  <si>
    <t xml:space="preserve"> E9738 </t>
  </si>
  <si>
    <t>Máquina de esmerilhar topo e lateral de boleto - 5,20 kW</t>
  </si>
  <si>
    <t xml:space="preserve"> M1795 </t>
  </si>
  <si>
    <t>Gás oxigênio</t>
  </si>
  <si>
    <t>98,05%</t>
  </si>
  <si>
    <t xml:space="preserve"> 00013388 </t>
  </si>
  <si>
    <t>SOLDA EM BARRA DE ESTANHO-CHUMBO 50/50</t>
  </si>
  <si>
    <t>115,5438000</t>
  </si>
  <si>
    <t>201,95</t>
  </si>
  <si>
    <t xml:space="preserve"> SE0337 </t>
  </si>
  <si>
    <t>Montagem, comissionamento e testes de cabo de controle de  2x2,5mm².</t>
  </si>
  <si>
    <t>640,0000000</t>
  </si>
  <si>
    <t>98,06%</t>
  </si>
  <si>
    <t xml:space="preserve"> 00003378 </t>
  </si>
  <si>
    <t>!EM PROCESSO DE DESATIVACAO! HASTE DE ATERRAMENTO EM ACO COM 3,00 M DE COMPRIMENTO E DN = 3/4", REVESTIDA COM BAIXA CAMADA DE COBRE, SEM CONECTOR</t>
  </si>
  <si>
    <t>98,07%</t>
  </si>
  <si>
    <t xml:space="preserve"> SE0331 </t>
  </si>
  <si>
    <t>Desmontagem, montagem, comissionamento e testes da chave secionadora.</t>
  </si>
  <si>
    <t>98,08%</t>
  </si>
  <si>
    <t xml:space="preserve"> 001279 </t>
  </si>
  <si>
    <t>PERFILADO PERFURADO 38x19x3000mm CHAPA 16</t>
  </si>
  <si>
    <t>2.135,7000000</t>
  </si>
  <si>
    <t xml:space="preserve"> 00034547 </t>
  </si>
  <si>
    <t>TELA DE ACO SOLDADA GALVANIZADA/ZINCADA PARA ALVENARIA, FIO  D = *1,20 A 1,70* MM, MALHA 15 X 15 MM, (C X L) *50 X 12* CM</t>
  </si>
  <si>
    <t>6,29</t>
  </si>
  <si>
    <t>98,09%</t>
  </si>
  <si>
    <t xml:space="preserve"> SE0350 </t>
  </si>
  <si>
    <t>TESTES EM CAMPO E COMISSIONAMENTO, CONFORME MD.3/AL.35/00.001 E
ET.3/AL.99/00.001</t>
  </si>
  <si>
    <t xml:space="preserve"> IN0778 </t>
  </si>
  <si>
    <t>Profissional de nível superior júnior com encargos complementares</t>
  </si>
  <si>
    <t>98,10%</t>
  </si>
  <si>
    <t xml:space="preserve"> 00002682 </t>
  </si>
  <si>
    <t>ELETRODUTO DE PVC RIGIDO ROSCAVEL DE 2 1/2 ", SEM LUVA</t>
  </si>
  <si>
    <t>723,8000000</t>
  </si>
  <si>
    <t>98,11%</t>
  </si>
  <si>
    <t xml:space="preserve"> IN0457 </t>
  </si>
  <si>
    <t>ELETROCALHA PERFURADA EM AÇO-CARBONO GALVANIZADA A FOGO, 150X50 MM, CHAPA 14"</t>
  </si>
  <si>
    <t>200,0000000</t>
  </si>
  <si>
    <t xml:space="preserve"> IN0432 </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</si>
  <si>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</si>
  <si>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70,0000000</t>
  </si>
  <si>
    <t>98,12%</t>
  </si>
  <si>
    <t xml:space="preserve"> IN0779 </t>
  </si>
  <si>
    <t>Profissional de nível superior médio com encargos complementares</t>
  </si>
  <si>
    <t>150,0000000</t>
  </si>
  <si>
    <t xml:space="preserve"> PEX.SAM 088 </t>
  </si>
  <si>
    <t>PROJETO EXECUTIVO DE CÁLCULO ESTRUTURAL - CONCRETO - SR-63</t>
  </si>
  <si>
    <t>20.261,65</t>
  </si>
  <si>
    <t>22.287,82</t>
  </si>
  <si>
    <t>98,13%</t>
  </si>
  <si>
    <t xml:space="preserve"> IN0489 </t>
  </si>
  <si>
    <t>Fornecimento de leito para cabos tipo médio especial aba de 600x100mm barra de 3m. Conforme desenhos DE.4/EB.34/00.202, DE.4/EB.35/00.202, DE.4/EB.36/00.202, DE.4/EB.34/00.203, DE.4/EB.35/00.203, DE.4/EB.36/00.203 e Listas de Materiais LM.4/EB.34/00.201, LM.4/EB.35/00.201 e LM.4/EB.36/00.201.</t>
  </si>
  <si>
    <t>21,0000000</t>
  </si>
  <si>
    <t>98,14%</t>
  </si>
  <si>
    <t xml:space="preserve"> 00039427 </t>
  </si>
  <si>
    <t>PERFIL CANALETA, FORMATO C, EM ACO ZINCADO, PARA ESTRUTURA FORRO DRYWALL, E = 0,5 MM, *46 X 18* (L X H), COMPRIMENTO 3 M</t>
  </si>
  <si>
    <t>3.004,2421200</t>
  </si>
  <si>
    <t xml:space="preserve"> M3242 </t>
  </si>
  <si>
    <t>Cabo de cobre flexível antichama isolado em HEPR - tensão de 0,6/1,0 kV e seção de 4 x 6 mm²</t>
  </si>
  <si>
    <t>797,6760000</t>
  </si>
  <si>
    <t>98,15%</t>
  </si>
  <si>
    <t xml:space="preserve"> 00002683 </t>
  </si>
  <si>
    <t>ELETRODUTO DE PVC RIGIDO ROSCAVEL DE 4 ", SEM LUVA</t>
  </si>
  <si>
    <t>353,1000000</t>
  </si>
  <si>
    <t xml:space="preserve"> 00007696 </t>
  </si>
  <si>
    <t>TUBO ACO GALVANIZADO COM COSTURA, CLASSE MEDIA, DN 2", E = *3,65* MM, PESO *5,10* KG/M (NBR 5580)</t>
  </si>
  <si>
    <t>98,16%</t>
  </si>
  <si>
    <t xml:space="preserve"> IN0224 </t>
  </si>
  <si>
    <t>VENTILADOR DE EXAUSTÃO, TIPO AXIAL, À PROVA DE EXPLOSÃO, VAZÃO 16.500 M³/H, PRESSÃO ESTÁTICA DE 30 MMCA, 1.750 RPM , MOTOR 4,0 CV, IV POLOS, TRIFÁSICO, 380 V, 60 HZ, MODELO DE REFERENCIA: AC-630 ARRANJO 9 (PROJELMEC) OU EQUIVALENTE TÉCNICO</t>
  </si>
  <si>
    <t xml:space="preserve"> M0011 </t>
  </si>
  <si>
    <t>Aditivo modificador de viscosidade para concreto e argamassa</t>
  </si>
  <si>
    <t>98,17%</t>
  </si>
  <si>
    <t xml:space="preserve"> 00010749 </t>
  </si>
  <si>
    <t>LOCACAO DE ESCORA METALICA TELESCOPICA, COM ALTURA REGULAVEL DE *1,80* A *3,20* M, COM CAPACIDADE DE CARGA DE NO MINIMO 1000 KGF (10 KN), INCLUSO TRIPE E FORCADO</t>
  </si>
  <si>
    <t xml:space="preserve"> SE0346 </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</si>
  <si>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</si>
  <si>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98,18%</t>
  </si>
  <si>
    <t xml:space="preserve"> STI.SAM 003 </t>
  </si>
  <si>
    <t>CADASTRO UNIFICADO DE UTILIDADES PÚBLICAS</t>
  </si>
  <si>
    <t>21.265,19</t>
  </si>
  <si>
    <t>98,19%</t>
  </si>
  <si>
    <t xml:space="preserve"> 00000981 </t>
  </si>
  <si>
    <t>CABO DE COBRE, FLEXIVEL, CLASSE 4 OU 5, ISOLACAO EM PVC/A, ANTICHAMA BWF-B, 1 CONDUTOR, 450/750 V, SECAO NOMINAL 4 MM2</t>
  </si>
  <si>
    <t>4.226,8800000</t>
  </si>
  <si>
    <t xml:space="preserve"> IN0740 </t>
  </si>
  <si>
    <t>Extremidade de ferro fundido dúctil com flange, ponta e aba de vedação para água (classe de pressão: 10 kgf/cm² / diâmetro da seção: 800 mm)</t>
  </si>
  <si>
    <t>98,20%</t>
  </si>
  <si>
    <t xml:space="preserve"> SE0285 </t>
  </si>
  <si>
    <t>FORNECIMENTO E INSTALAÇÃO DO QUADRO DE CARGAS NÃO ESSENCIAIS DO MEZANINO - 01 (QTL-01)</t>
  </si>
  <si>
    <t xml:space="preserve"> M0223 </t>
  </si>
  <si>
    <t>Sementes para hidrossemeadura</t>
  </si>
  <si>
    <t>1.024,1750000</t>
  </si>
  <si>
    <t>98,21%</t>
  </si>
  <si>
    <t xml:space="preserve"> E9621 </t>
  </si>
  <si>
    <t>Bomba de injeção de argamassa e nata com capacidade de 1,08 m³/h (18 l/min) e misturador</t>
  </si>
  <si>
    <t>535,1021837</t>
  </si>
  <si>
    <t xml:space="preserve"> SE0510 </t>
  </si>
  <si>
    <t>Comissionamento Local da Estação 35 e Subestação Retificadora 64</t>
  </si>
  <si>
    <t>98,22%</t>
  </si>
  <si>
    <t xml:space="preserve"> M0798 </t>
  </si>
  <si>
    <t>Apoio de neoprene fretado</t>
  </si>
  <si>
    <t>dm³</t>
  </si>
  <si>
    <t>239,8500000</t>
  </si>
  <si>
    <t xml:space="preserve"> IN0514 </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</si>
  <si>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</si>
  <si>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98,23%</t>
  </si>
  <si>
    <t xml:space="preserve"> SE0352 </t>
  </si>
  <si>
    <t>TREINAMENTO DE OPERAÇÃO E MANUTENÇÃO, CONFORME MD.3/AL.35/00.001 E ET.3/AL.99/00.001</t>
  </si>
  <si>
    <t xml:space="preserve"> IN0552 </t>
  </si>
  <si>
    <t>Cordões de “Extensão Óptica Conectorizada (PigTail)</t>
  </si>
  <si>
    <t>480,0000000</t>
  </si>
  <si>
    <t>98,24%</t>
  </si>
  <si>
    <t xml:space="preserve"> PEX.SAM 050 </t>
  </si>
  <si>
    <t>PROJETO EXECUTIVO DE PAVIMENTAÇÃO - Sistema Viário da 1ª Rodovia Sul - Ramos 600 e 500</t>
  </si>
  <si>
    <t>18.665,20</t>
  </si>
  <si>
    <t>20.531,72</t>
  </si>
  <si>
    <t>98,25%</t>
  </si>
  <si>
    <t xml:space="preserve"> PEX.SAM 078 </t>
  </si>
  <si>
    <t>PROJETO EXECUTIVO GEOTÉCNICO DE ESTABILIZAÇÃO, PROTEÇÃO E CONTENÇÃO DE TALUDES - Via Permanente</t>
  </si>
  <si>
    <t>18.664,37</t>
  </si>
  <si>
    <t>20.530,81</t>
  </si>
  <si>
    <t xml:space="preserve"> PEX.SAM 101 </t>
  </si>
  <si>
    <t>PROJETO EXECUTIVO DE ESCAVAÇÃO, ESCORAMENTO, CONTROLE DO LENÇOL FREÁTICO - Emissário Samambaia e Bacias de Detenção/Acumulação</t>
  </si>
  <si>
    <t>98,26%</t>
  </si>
  <si>
    <t xml:space="preserve"> M0868 </t>
  </si>
  <si>
    <t>Lâmpada fluorescente compacta eletrônica - potência de 20 W</t>
  </si>
  <si>
    <t>1.450,3200000</t>
  </si>
  <si>
    <t xml:space="preserve"> M2036 </t>
  </si>
  <si>
    <t>Tinta à base de resina acrílica emulsionada em água para demarcação viária</t>
  </si>
  <si>
    <t>920,7040000</t>
  </si>
  <si>
    <t>98,27%</t>
  </si>
  <si>
    <t xml:space="preserve"> 00009839 </t>
  </si>
  <si>
    <t>TUBO PVC, SERIE R, DN 75 MM, PARA ESGOTO OU AGUAS PLUVIAIS PREDIAIS (NBR 5688)</t>
  </si>
  <si>
    <t>656,5000000</t>
  </si>
  <si>
    <t xml:space="preserve"> PEX.SAM 114 </t>
  </si>
  <si>
    <t>PROJETO EXECUTIVO SISTEMA DE TRANSMISSÃO DE DADOS</t>
  </si>
  <si>
    <t>18.461,98</t>
  </si>
  <si>
    <t>20.308,18</t>
  </si>
  <si>
    <t>98,28%</t>
  </si>
  <si>
    <t xml:space="preserve"> IN0430 </t>
  </si>
  <si>
    <t>FORNECIMENTO DE APARELHO DE AR-CONDICIONADO 36.000 BTU, SPLIT, HI - WALL, INVERTER, INCLUINDO: TRANSPORTE ATÉ BRASÍLIA, GARANTIA MÍNIMA DE 12 MESES, CONFORME MD.3/91.7G/I8.001 E ET.3/91.7G/I8.002</t>
  </si>
  <si>
    <t xml:space="preserve"> IN0769 </t>
  </si>
  <si>
    <t>Tê de redução de ferro fundido dúctil com flanges para água (classe de pressão: 16 kgf/cm² / diâmetro de entrada: 600 mm / diâmetro de saída: 100 mm / tipo de pintura: betuminosa) (item:1515903059088)</t>
  </si>
  <si>
    <t>98,29%</t>
  </si>
  <si>
    <t xml:space="preserve"> PEX.SAM 073 </t>
  </si>
  <si>
    <t>PROJETO EXECUTIVO DE TERRAPLENAGEM - Ciclovia, Passeio e Urbanização da faixa lindeira</t>
  </si>
  <si>
    <t>19.742,50</t>
  </si>
  <si>
    <t xml:space="preserve"> M0290 </t>
  </si>
  <si>
    <t>Tábua - E = 2,5 cm e L = 10 cm</t>
  </si>
  <si>
    <t>3,78</t>
  </si>
  <si>
    <t>98,30%</t>
  </si>
  <si>
    <t xml:space="preserve"> M2631 </t>
  </si>
  <si>
    <t>Grelha metálica para canaletas - C = 1,00 m e L = 0,10 m</t>
  </si>
  <si>
    <t>324,0000000</t>
  </si>
  <si>
    <t xml:space="preserve"> IN0575 </t>
  </si>
  <si>
    <t>98,31%</t>
  </si>
  <si>
    <t xml:space="preserve"> M0069 </t>
  </si>
  <si>
    <t>Arame farpado em aço galvanizado - D = 1,60 mm</t>
  </si>
  <si>
    <t>22.736,0000000</t>
  </si>
  <si>
    <t xml:space="preserve"> 00041936 </t>
  </si>
  <si>
    <t>TUBO COLETOR DE ESGOTO, PVC, JEI, DN 150 MM  (NBR 7362)</t>
  </si>
  <si>
    <t>186,0000000</t>
  </si>
  <si>
    <t>98,32%</t>
  </si>
  <si>
    <t xml:space="preserve"> IN0435 </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</si>
  <si>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</si>
  <si>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39,0000000</t>
  </si>
  <si>
    <t xml:space="preserve"> SE0435 </t>
  </si>
  <si>
    <t>98,33%</t>
  </si>
  <si>
    <t xml:space="preserve"> SE0436 </t>
  </si>
  <si>
    <t xml:space="preserve"> 00000996 </t>
  </si>
  <si>
    <t>CABO DE COBRE, FLEXIVEL, CLASSE 4 OU 5, ISOLACAO EM PVC/A, ANTICHAMA BWF-B, COBERTURA PVC-ST1, ANTICHAMA BWF-B, 1 CONDUTOR, 0,6/1 KV, SECAO NOMINAL 25 MM2</t>
  </si>
  <si>
    <t>633,3600000</t>
  </si>
  <si>
    <t>98,34%</t>
  </si>
  <si>
    <t xml:space="preserve"> SE0067 </t>
  </si>
  <si>
    <t>MOBILIZAÇÃO E DESMOBILIZAÇÃO DE EQUIPAMENTO DE ESTACA ESCAVADA MECANICAMENTE</t>
  </si>
  <si>
    <t xml:space="preserve"> IN0652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</si>
  <si>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</si>
  <si>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20,0000000</t>
  </si>
  <si>
    <t>0,00%</t>
  </si>
  <si>
    <t>98,35%</t>
  </si>
  <si>
    <t xml:space="preserve"> E9141 </t>
  </si>
  <si>
    <t>Rebarbador hidráulico com bomba manual com capacidade de força de 9.000 kgf</t>
  </si>
  <si>
    <t xml:space="preserve"> PEX.SAM 107 </t>
  </si>
  <si>
    <t>PROJETO EXECUTIVO DE REMANEJAMENTO DE INTERFERÊNCIAS - NEOENERGIA</t>
  </si>
  <si>
    <t>17.366,50</t>
  </si>
  <si>
    <t>19.103,15</t>
  </si>
  <si>
    <t>98,36%</t>
  </si>
  <si>
    <t xml:space="preserve"> PEX.SAM 075 </t>
  </si>
  <si>
    <t>PROJETO EXECUTIVO DE DRENAGEM E ÁGUAS PLUVIAIS (EXCETO EMISSÁRIO) - Ciclovia, Passeio e Urbanização da faixa lindeira</t>
  </si>
  <si>
    <t>19.090,12</t>
  </si>
  <si>
    <t xml:space="preserve"> 00039484 </t>
  </si>
  <si>
    <t>KIT PORTA PRONTA DE MADEIRA, FOLHA LEVE (NBR 15930) DE 800 X 2100 MM, DE 35 MM A 40 MM DE ESPESSURA, COM MARCO EM ACO, NUCLEO COLMEIA, CAPA LISA EM HDF, ACABAMENTO MELAMINICO BRANCO (INCLUI MARCO, ALIZARES, DOBRADICAS E FECHADURA)</t>
  </si>
  <si>
    <t>23,0000000</t>
  </si>
  <si>
    <t>98,37%</t>
  </si>
  <si>
    <t xml:space="preserve"> SE0329 </t>
  </si>
  <si>
    <t>Desmontagem, montagem e testes da contatora. Conforme relatório RT.3/EF.99/00.301 e Especificação ET.4/EF.99/00.302. Quantitativo conforme Lista de Material LM.3/EF.99/00.302.</t>
  </si>
  <si>
    <t>98,38%</t>
  </si>
  <si>
    <t xml:space="preserve"> IN0626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</si>
  <si>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</si>
  <si>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232,0000000</t>
  </si>
  <si>
    <t xml:space="preserve"> PEX.SAM 013 </t>
  </si>
  <si>
    <t>PROJETO EXECUTIVO DE INSTALAÇÕES PREDIAIS - PROTEÇÃO CONTRA INCÊNDIO  (COMBATE) - Estação 35</t>
  </si>
  <si>
    <t>17.081,37</t>
  </si>
  <si>
    <t>18.789,51</t>
  </si>
  <si>
    <t>98,39%</t>
  </si>
  <si>
    <t xml:space="preserve"> IN0426 </t>
  </si>
  <si>
    <t>FORNECIMENTO DE APARELHO DE AR-CONDICIONADO 18.000 BTU, SPLIT, CASSETE, INVERTER, INCLUINDO: TRANSPORTE ATÉ BRASÍLIA, GARANTIA MÍNIMA DE 12 MESES, CONFORME MD.3/00.7G/I8.001-0B E ET.3/00.7G/I8.001-0B</t>
  </si>
  <si>
    <t xml:space="preserve"> PEX.SAM 074 </t>
  </si>
  <si>
    <t>PROJETO EXECUTIVO DE PAVIMENTAÇÃO - Ciclovia, Passeio e Urbanização da faixa lindeira</t>
  </si>
  <si>
    <t>98,40%</t>
  </si>
  <si>
    <t xml:space="preserve"> E9632 </t>
  </si>
  <si>
    <t>Conjunto vibratório para tubos de concreto com encaixe PB e 3 jogos de fôrmas - D = 0,20 m</t>
  </si>
  <si>
    <t>1.347,4000000</t>
  </si>
  <si>
    <t>336,8500000</t>
  </si>
  <si>
    <t xml:space="preserve"> 00010592 </t>
  </si>
  <si>
    <t>BOMBA SUBMERSIVEL, ELETRICA, TRIFASICA, POTENCIA 0,99 HP, DIAMETRO ROTOR 98 MM SEMIABERTO, BOCAL DE SAIDA DIAMETRO 2 POLEGADAS, HM/Q = 2 M / 28,90 M3/H A 14 M / 7 M3/H</t>
  </si>
  <si>
    <t>98,41%</t>
  </si>
  <si>
    <t>1.994,8800000</t>
  </si>
  <si>
    <t xml:space="preserve"> 00007698 </t>
  </si>
  <si>
    <t>TUBO ACO GALVANIZADO COM COSTURA, CLASSE MEDIA, DN 1.1/4", E = *3,25* MM, PESO *3,14* KG/M (NBR 5580)</t>
  </si>
  <si>
    <t>98,42%</t>
  </si>
  <si>
    <t xml:space="preserve"> SE0339 </t>
  </si>
  <si>
    <t>Montagem, comissionamento e testes de cabo de força de  1x300mm².</t>
  </si>
  <si>
    <t xml:space="preserve"> M0741 </t>
  </si>
  <si>
    <t>Grama tipo batatais</t>
  </si>
  <si>
    <t>11.770,2228000</t>
  </si>
  <si>
    <t>98,43%</t>
  </si>
  <si>
    <t xml:space="preserve"> STI.SAM 006 </t>
  </si>
  <si>
    <t>RELATÓRIO DE VISTORIA CAUTELAR</t>
  </si>
  <si>
    <t>2.257,03</t>
  </si>
  <si>
    <t>18.056,24</t>
  </si>
  <si>
    <t xml:space="preserve"> SE0525 </t>
  </si>
  <si>
    <t>98,44%</t>
  </si>
  <si>
    <t xml:space="preserve"> SE0296 </t>
  </si>
  <si>
    <t>QDF-Nobreak</t>
  </si>
  <si>
    <t>98,45%</t>
  </si>
  <si>
    <t>1,60</t>
  </si>
  <si>
    <t>1,10</t>
  </si>
  <si>
    <t>98,46%</t>
  </si>
  <si>
    <t xml:space="preserve"> STF.SAM 001 </t>
  </si>
  <si>
    <t>RELATÓRIO FINAL AMBIENTAL (CUMPRIMENTO DE CONDICIONANTES)</t>
  </si>
  <si>
    <t>17.465,77</t>
  </si>
  <si>
    <t xml:space="preserve"> 010943 </t>
  </si>
  <si>
    <t>CHAPA GALVANIZADA #26 600mm x 0,50mm (4,00kg/m2)</t>
  </si>
  <si>
    <t>982,5218440</t>
  </si>
  <si>
    <t>98,47%</t>
  </si>
  <si>
    <t xml:space="preserve"> SE0125 </t>
  </si>
  <si>
    <t>MONTAGEM DE BLOQUEIOS ELETROMECÂNICOS, INCLUINDO: MOVIMENTAÇÃO HORIZONTAL E VERTICAL, TESTES EM CAMPO E COMISSIONAMENTO,  CONFORME ET.4/BA.99/00.001-1A</t>
  </si>
  <si>
    <t>98,48%</t>
  </si>
  <si>
    <t xml:space="preserve"> SE0474 </t>
  </si>
  <si>
    <t>Certificação do cabeamento de rede cat 5e (link  permanente) conforme norma ANSI/TIA-568.2-D</t>
  </si>
  <si>
    <t>170,0000000</t>
  </si>
  <si>
    <t xml:space="preserve"> IN0556 </t>
  </si>
  <si>
    <t>Acessórios de Montagem, conforme item 5.1 do MC.3/TJ.71/10.002</t>
  </si>
  <si>
    <t>98,49%</t>
  </si>
  <si>
    <t xml:space="preserve"> 00039413 </t>
  </si>
  <si>
    <t>PLACA / CHAPA DE GESSO ACARTONADO, STANDARD (ST), COR BRANCA, E = 12,5 MM, 1200 X 2400 MM (L X C)</t>
  </si>
  <si>
    <t>855,4795920</t>
  </si>
  <si>
    <t xml:space="preserve"> E9599 </t>
  </si>
  <si>
    <t>Central de concreto com capacidade de 30 m³/h - dosadora RS</t>
  </si>
  <si>
    <t>98,50%</t>
  </si>
  <si>
    <t xml:space="preserve"> 00004803 </t>
  </si>
  <si>
    <t>RODAPE DE BORRACHA LISO, H = 70 MM, E = *2* MM, PARA ARGAMASSA, PRETO</t>
  </si>
  <si>
    <t>484,4007000</t>
  </si>
  <si>
    <t xml:space="preserve"> IN0550 </t>
  </si>
  <si>
    <t>Distribuidor Interno Óptico</t>
  </si>
  <si>
    <t>98,51%</t>
  </si>
  <si>
    <t xml:space="preserve"> 2212 </t>
  </si>
  <si>
    <t>Tijolo cerâmico maciço 5 x 9 x 19cm</t>
  </si>
  <si>
    <t>30.056,0000000</t>
  </si>
  <si>
    <t>0,57</t>
  </si>
  <si>
    <t xml:space="preserve"> 00000746 </t>
  </si>
  <si>
    <t>LAVADORA DE ALTA PRESSAO (LAVA - JATO) PARA AGUA FRIA, PRESSAO DE OPERACAO ENTRE 1400 E 1900 LIB/POL2, VAZAO MAXIMA ENTRE  400 E 700 L/H, POTENCIA DE OPERACAO ENTRE 2,50 E 3,00 CV</t>
  </si>
  <si>
    <t>6,0178983</t>
  </si>
  <si>
    <t>98,52%</t>
  </si>
  <si>
    <t xml:space="preserve"> SE0377 </t>
  </si>
  <si>
    <t>98,53%</t>
  </si>
  <si>
    <t xml:space="preserve"> M0075 </t>
  </si>
  <si>
    <t>Arame liso recozido em aço-carbono - D = 1,24 mm (18 BWG)</t>
  </si>
  <si>
    <t>1.926,7874339</t>
  </si>
  <si>
    <t xml:space="preserve"> M3235 </t>
  </si>
  <si>
    <t>Película retrorrefletiva tipo I</t>
  </si>
  <si>
    <t>139,5532000</t>
  </si>
  <si>
    <t xml:space="preserve"> SE0326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</si>
  <si>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</si>
  <si>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98,54%</t>
  </si>
  <si>
    <t xml:space="preserve"> 00011964 </t>
  </si>
  <si>
    <t>PARAFUSO DE ACO TIPO CHUMBADOR PARABOLT, DIAMETRO 3/8", COMPRIMENTO 75 MM</t>
  </si>
  <si>
    <t>5.536,0184300</t>
  </si>
  <si>
    <t xml:space="preserve"> PEX.SAM 009 </t>
  </si>
  <si>
    <t>PROJETO EXECUTIVO DE INSTALAÇÕES PREDIAIS - HIDRÁULICAS (ÁGUA POTÁVEL) - Estação 35</t>
  </si>
  <si>
    <t>14.906,30</t>
  </si>
  <si>
    <t>16.396,93</t>
  </si>
  <si>
    <t>98,55%</t>
  </si>
  <si>
    <t xml:space="preserve"> PEX.SAM 010 </t>
  </si>
  <si>
    <t>PROJETO EXECUTIVO DE INSTALAÇÕES PREDIAIS - SANITÁRIAS (ESGOTO) - Estação 35</t>
  </si>
  <si>
    <t xml:space="preserve"> PEX.SAM 011 </t>
  </si>
  <si>
    <t>PROJETO EXECUTIVO DE INSTALAÇÕES PREDIAIS - PLUVIAL (ÁGUAS PLUVIAIS) - Estação 35</t>
  </si>
  <si>
    <t>98,56%</t>
  </si>
  <si>
    <t xml:space="preserve"> PEX.SAM 015 </t>
  </si>
  <si>
    <t>PROJETO EXECUTIVO DE DRENAGEM SUPERFICIAL (ÁREAS EXTERNAS) - Estação 35</t>
  </si>
  <si>
    <t xml:space="preserve"> 00007158 </t>
  </si>
  <si>
    <t>TELA DE ARAME GALVANIZADA QUADRANGULAR / LOSANGULAR, FIO 2,77 MM (12 BWG), MALHA 5 X 5 CM, H = 2 M</t>
  </si>
  <si>
    <t>52,19</t>
  </si>
  <si>
    <t xml:space="preserve"> M1367 </t>
  </si>
  <si>
    <t>Chapa fina em aço galvanizado</t>
  </si>
  <si>
    <t>98,57%</t>
  </si>
  <si>
    <t xml:space="preserve"> SE0288 </t>
  </si>
  <si>
    <t>FORNECIMENTO E INSTALAÇÃO DO QUADRO TERMINAL DE ESCADA ROLANTE 1/2 (QTF-ER)</t>
  </si>
  <si>
    <t>98,58%</t>
  </si>
  <si>
    <t xml:space="preserve"> E9022 </t>
  </si>
  <si>
    <t>Pórtico metálico rolante com capacidade de 25 t - 30 kW</t>
  </si>
  <si>
    <t>151,8281930</t>
  </si>
  <si>
    <t xml:space="preserve"> SE0323 </t>
  </si>
  <si>
    <t>Montagem, comissionamento e testes do Quadro de cargas prioritárias, conforme Projeto Básico.</t>
  </si>
  <si>
    <t xml:space="preserve"> PEX.SAM 119 </t>
  </si>
  <si>
    <t>PROJETO EXECUTIVO DO SISTEMA DE SONORIZAÇÃO</t>
  </si>
  <si>
    <t>14.431,80</t>
  </si>
  <si>
    <t>15.874,98</t>
  </si>
  <si>
    <t>98,59%</t>
  </si>
  <si>
    <t xml:space="preserve"> 00007572 </t>
  </si>
  <si>
    <t>SUPORTE ISOLADOR REFORCADO DIAMETRO NOMINAL 5/16", COM ROSCA SOBERBA E BUCHA</t>
  </si>
  <si>
    <t xml:space="preserve"> M1875 </t>
  </si>
  <si>
    <t>Haste de perfuração com rosca API 2 3/8” - D = 73 mm (2 7/8”)</t>
  </si>
  <si>
    <t>10,8780000</t>
  </si>
  <si>
    <t>98,60%</t>
  </si>
  <si>
    <t xml:space="preserve"> 014226 </t>
  </si>
  <si>
    <t>CHAPA GALVANIZADA #24 600mm x 0,65mm (5,12kg/m2)</t>
  </si>
  <si>
    <t>928,1508000</t>
  </si>
  <si>
    <t xml:space="preserve"> 00039598 </t>
  </si>
  <si>
    <t>CABO DE PAR TRANCADO UTP, 4 PARES, CATEGORIA 5E</t>
  </si>
  <si>
    <t xml:space="preserve"> 00037476 </t>
  </si>
  <si>
    <t>ADUELA/ GALERIA PRE-MOLDADA DE CONCRETO ARMADO, SECAO QUADRADA INTERNA DE 1,50 X 1,50 M (L X A), MISULA DE 20 X 20 CM, C = 1,00 M, ESPESSURA MIN = 15 CM, TB-45 E FCK DO CONCRETO = 30 MPA</t>
  </si>
  <si>
    <t>98,61%</t>
  </si>
  <si>
    <t xml:space="preserve"> PEX.SAM 090 </t>
  </si>
  <si>
    <t>PROJETO EXECUTIVO DE ARQUITETURA E URBANISMO - SR-63</t>
  </si>
  <si>
    <t>14.213,97</t>
  </si>
  <si>
    <t>15.635,37</t>
  </si>
  <si>
    <t xml:space="preserve"> IN0713 </t>
  </si>
  <si>
    <t>Luva de correr de ferro fundido dúctil com junta mecânica para água (diâmetro da seção: 800 mm)</t>
  </si>
  <si>
    <t>98,62%</t>
  </si>
  <si>
    <t xml:space="preserve"> 00001332 </t>
  </si>
  <si>
    <t>CHAPA DE ACO GROSSA, ASTM A36, E = 3/8 " (9,53 MM) 74,69 KG/M2</t>
  </si>
  <si>
    <t xml:space="preserve"> PEX.SAM 071 </t>
  </si>
  <si>
    <t>PROJETO EXECUTIVO GEOMÉTRICO - Ciclovia, Passeio e Urbanização da faixa lindeira</t>
  </si>
  <si>
    <t>15.484,92</t>
  </si>
  <si>
    <t>98,63%</t>
  </si>
  <si>
    <t xml:space="preserve"> IN0441 </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</si>
  <si>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</si>
  <si>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14,0000000</t>
  </si>
  <si>
    <t xml:space="preserve"> E9779 </t>
  </si>
  <si>
    <t>Grupo gerador - 100/110 kVA</t>
  </si>
  <si>
    <t>151,7534375</t>
  </si>
  <si>
    <t xml:space="preserve"> 00002686 </t>
  </si>
  <si>
    <t>ELETRODUTO DE PVC RIGIDO ROSCAVEL DE 3 ", SEM LUVA</t>
  </si>
  <si>
    <t>394,9000000</t>
  </si>
  <si>
    <t>98,64%</t>
  </si>
  <si>
    <t xml:space="preserve"> IN0529 </t>
  </si>
  <si>
    <t>Conector terminal reto aparafusado, em liga de Cobre estanhado, lingueta quadrada, com 2 furos padrão NEMA, para conexão de 01 cabo de cobre isolado, bitola 120 mm² a barra chata.</t>
  </si>
  <si>
    <t xml:space="preserve"> IN0712 </t>
  </si>
  <si>
    <t>Luva de correr de ferro fundido dúctil com junta mecânica para água (diâmetro da seção: 600 mm)</t>
  </si>
  <si>
    <t>98,65%</t>
  </si>
  <si>
    <t xml:space="preserve"> SE0527 </t>
  </si>
  <si>
    <t>Comissionamento Integrado</t>
  </si>
  <si>
    <t xml:space="preserve"> M1134 </t>
  </si>
  <si>
    <t>Junta de dilatação em elastômero e perfil VV - L = 25 mm e H = 50 mm</t>
  </si>
  <si>
    <t>98,66%</t>
  </si>
  <si>
    <t xml:space="preserve"> SE0553 </t>
  </si>
  <si>
    <t>Montagem de peças, conexões, aparelhos e acessórios de ferro fundido dúctil, junta elástica ou flangeada, com diâmetros de 350 a 600 mm</t>
  </si>
  <si>
    <t>11.278,8400000</t>
  </si>
  <si>
    <t xml:space="preserve"> 008099 </t>
  </si>
  <si>
    <t>NOBREAK 3KVA EASY UPS SRV MONO 230V SRV3KI-BR APC</t>
  </si>
  <si>
    <t xml:space="preserve"> 010942 </t>
  </si>
  <si>
    <t>CHAPA GALVANIZADA #22 600mm x 0,80m (6,40kg/m2)</t>
  </si>
  <si>
    <t>889,9840000</t>
  </si>
  <si>
    <t>98,67%</t>
  </si>
  <si>
    <t xml:space="preserve"> IN0485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</si>
  <si>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</si>
  <si>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1.695,0000000</t>
  </si>
  <si>
    <t xml:space="preserve"> M2158 </t>
  </si>
  <si>
    <t>Argamassa asfáltica</t>
  </si>
  <si>
    <t>708,3213200</t>
  </si>
  <si>
    <t>98,68%</t>
  </si>
  <si>
    <t xml:space="preserve"> 00007156 </t>
  </si>
  <si>
    <t>TELA DE ACO SOLDADA NERVURADA, CA-60, Q-196, (3,11 KG/M2), DIAMETRO DO FIO = 5,0 MM, LARGURA = 2,45 M, ESPACAMENTO DA MALHA = 10 X 10 CM</t>
  </si>
  <si>
    <t xml:space="preserve"> 00000511 </t>
  </si>
  <si>
    <t>PRIMER PARA MANTA ASFALTICA A BASE DE ASFALTO MODIFICADO DILUIDO EM SOLVENTE, APLICACAO A FRIO</t>
  </si>
  <si>
    <t>819,6474000</t>
  </si>
  <si>
    <t>17,94</t>
  </si>
  <si>
    <t xml:space="preserve"> 00012760 </t>
  </si>
  <si>
    <t>CHAPA ACO INOX AISI 304 NUMERO 4 (E = 6 MM), ACABAMENTO NUMERO 1 (LAMINADO A QUENTE, FOSCO)</t>
  </si>
  <si>
    <t>11,3161200</t>
  </si>
  <si>
    <t>98,69%</t>
  </si>
  <si>
    <t xml:space="preserve"> 00036888 </t>
  </si>
  <si>
    <t>GUARNICAO / MOLDURA / ARREMATE DE ACABAMENTO PARA ESQUADRIA, EM ALUMINIO PERFIL 25, ACABAMENTO ANODIZADO BRANCO OU BRILHANTE, PARA 1 FACE</t>
  </si>
  <si>
    <t>482,3983176</t>
  </si>
  <si>
    <t xml:space="preserve"> 00003379 </t>
  </si>
  <si>
    <t>!EM PROCESSO DE DESATIVACAO! HASTE DE ATERRAMENTO EM ACO COM 3,00 M DE COMPRIMENTO E DN = 5/8", REVESTIDA COM BAIXA CAMADA DE COBRE, SEM CONECTOR</t>
  </si>
  <si>
    <t>166,9455000</t>
  </si>
  <si>
    <t>98,70%</t>
  </si>
  <si>
    <t xml:space="preserve"> IN0636 </t>
  </si>
  <si>
    <t>Patch Panel Cat. 5e, 24 portas, descarregado, 1U, montagem em rack padrão 19”, compatível com os conectores RJ45 fêmea das principais marcas do mercado, como Furukawa, Nexans, Systimax, Panduit e
AMP.</t>
  </si>
  <si>
    <t>17,0000000</t>
  </si>
  <si>
    <t>98,71%</t>
  </si>
  <si>
    <t xml:space="preserve"> 00039746 </t>
  </si>
  <si>
    <t>CHUMBADOR DE ACO, 1" X 600 MM, PARA POSTES DE ACO COM BASE, INCLUSO PORCA E ARRUELA</t>
  </si>
  <si>
    <t xml:space="preserve"> M1397 </t>
  </si>
  <si>
    <t>Eletrodo revestido E60XX</t>
  </si>
  <si>
    <t xml:space="preserve"> SE0518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</si>
  <si>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</si>
  <si>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98,72%</t>
  </si>
  <si>
    <t xml:space="preserve"> IN0483 </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</si>
  <si>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</si>
  <si>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750,0000000</t>
  </si>
  <si>
    <t xml:space="preserve"> IN0510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</si>
  <si>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</si>
  <si>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98,73%</t>
  </si>
  <si>
    <t xml:space="preserve"> PEX.SAM 094 </t>
  </si>
  <si>
    <t>PROJETO EXECUTIVO DE INSTALAÇÕES PREDIAIS - ELÉTRICA (FORÇA E ILUMINAÇÃO) - SR-63</t>
  </si>
  <si>
    <t>12.679,46</t>
  </si>
  <si>
    <t>13.947,41</t>
  </si>
  <si>
    <t xml:space="preserve"> SE0286 </t>
  </si>
  <si>
    <t>FORNECIMENTO E INSTALAÇÃO DO QUADRO DE CARGAS NÃO ESSENCIAIS DO MEZANINO - 02 (QTL-02)</t>
  </si>
  <si>
    <t>98,74%</t>
  </si>
  <si>
    <t xml:space="preserve"> IN0759 </t>
  </si>
  <si>
    <t>Junta de desmontagem travada axialmente (classe de pressão: 16 kgf/cm² / diâmetro da seção: 600 mm)</t>
  </si>
  <si>
    <t xml:space="preserve"> IN0683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</si>
  <si>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</si>
  <si>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 xml:space="preserve"> PEX.SAM 066 </t>
  </si>
  <si>
    <t>PROJETO EXECUTIVO GEOMÉTRICO - Sistema Viário Complementar ao Longo da Via Permanente</t>
  </si>
  <si>
    <t>12.516,44</t>
  </si>
  <si>
    <t>13.768,08</t>
  </si>
  <si>
    <t>98,75%</t>
  </si>
  <si>
    <t xml:space="preserve"> SE0320 </t>
  </si>
  <si>
    <t>Montagem, comissionamneto e  testes do banco de bateria, conforme Projeto Básico.</t>
  </si>
  <si>
    <t xml:space="preserve"> 00043490 </t>
  </si>
  <si>
    <t>EPI - FAMILIA PINTOR - HORISTA (ENCARGOS COMPLEMENTARES - COLETADO CAIXA)</t>
  </si>
  <si>
    <t>1,72</t>
  </si>
  <si>
    <t xml:space="preserve"> SE0516 </t>
  </si>
  <si>
    <t>98,76%</t>
  </si>
  <si>
    <t xml:space="preserve"> IN0635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</si>
  <si>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</si>
  <si>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PEX.SAM 021 </t>
  </si>
  <si>
    <t>PROJETO EXECUTIVO DE CÁLCULO ESTRUTURAL - METÁLICAS - Estação 36</t>
  </si>
  <si>
    <t>12.222,32</t>
  </si>
  <si>
    <t>13.444,55</t>
  </si>
  <si>
    <t xml:space="preserve"> 00043466 </t>
  </si>
  <si>
    <t>FERRAMENTAS - FAMILIA PINTOR - HORISTA (ENCARGOS COMPLEMENTARES - COLETADO CAIXA)</t>
  </si>
  <si>
    <t>98,77%</t>
  </si>
  <si>
    <t xml:space="preserve"> E9073 </t>
  </si>
  <si>
    <t>Bomba de concreto rebocável com capacidade de 30 m³/h - 74 kW</t>
  </si>
  <si>
    <t xml:space="preserve"> IN0424 </t>
  </si>
  <si>
    <t>FORNECIMENTO DE APARELHO DE AR-CONDICIONADO 9.000 BTU, SPLIT, HI - WALL, INVERTER, INCLUINDO: TRANSPORTE ATÉ BRASÍLIA, GARANTIA MÍNIMA DE 12 MESES, CONFORME MD.3/00.7G/I8.001-0B E ET.3/00.7G/I8.001-0B</t>
  </si>
  <si>
    <t>98,78%</t>
  </si>
  <si>
    <t xml:space="preserve"> M2487 </t>
  </si>
  <si>
    <t>Espaçador plástico tipo centralizador carambola para grampo de barra de aço - D ≤ 25,4 mm</t>
  </si>
  <si>
    <t>27.195,0000000</t>
  </si>
  <si>
    <t>0,48</t>
  </si>
  <si>
    <t xml:space="preserve"> E9521 </t>
  </si>
  <si>
    <t>Grupo gerador - 2,5/3 kVA</t>
  </si>
  <si>
    <t>4,77</t>
  </si>
  <si>
    <t xml:space="preserve"> SE0477 </t>
  </si>
  <si>
    <t>Comissionamento local da subestação retificadora 63</t>
  </si>
  <si>
    <t>98,79%</t>
  </si>
  <si>
    <t xml:space="preserve"> PEX.SAM 014 </t>
  </si>
  <si>
    <t>PROJETO EXECUTIVO DE INSTALAÇÕES PREDIAIS - PROTEÇÃO CONTRA INCÊNDIO (DETECÇÃO) - Estação 35</t>
  </si>
  <si>
    <t>11.669,58</t>
  </si>
  <si>
    <t>12.836,54</t>
  </si>
  <si>
    <t xml:space="preserve"> PEX.SAM 016 </t>
  </si>
  <si>
    <t>PROJETO EXECUTIVO DE INSTALAÇÕES PREDIAIS - ELÉTRICA (ATERRAMENTO E PROTEÇÃO CONTRA DESCARGAS ATMOSFÉRICAS - SPDA) - Estação 35</t>
  </si>
  <si>
    <t xml:space="preserve"> 054201 </t>
  </si>
  <si>
    <t>VERGALHAO ZINCADO ROSCA TOTAL 3/8"</t>
  </si>
  <si>
    <t>1.080,0000000</t>
  </si>
  <si>
    <t>98,80%</t>
  </si>
  <si>
    <t xml:space="preserve"> 00002442 </t>
  </si>
  <si>
    <t>ELETRODUTO/DUTO PEAD FLEXIVEL PAREDE SIMPLES, CORRUGACAO HELICOIDAL, COR PRETA, SEM ROSCA, DE 3",  PARA CABEAMENTO SUBTERRANEO (NBR 15715)</t>
  </si>
  <si>
    <t>1.236,7800000</t>
  </si>
  <si>
    <t xml:space="preserve"> IN0591 </t>
  </si>
  <si>
    <t>Console de Estação</t>
  </si>
  <si>
    <t xml:space="preserve"> PEX.SAM 002 </t>
  </si>
  <si>
    <t>PROJETO EXECUTIVO DE CÁLCULO ESTRUTURAL - FUNDAÇÕES - Estação 35</t>
  </si>
  <si>
    <t>11.560,12</t>
  </si>
  <si>
    <t>12.716,13</t>
  </si>
  <si>
    <t>98,81%</t>
  </si>
  <si>
    <t xml:space="preserve"> PEX.SAM 052 </t>
  </si>
  <si>
    <t>PROJETO EXECUTIVO DE DRENAGEM DE ÁGUAS PLUVIAIS (EXCETO EMISSÁRIO) - Sistema Viário da 1ª Rodovia Sul - Ramos 600 e 500</t>
  </si>
  <si>
    <t xml:space="preserve"> M1391 </t>
  </si>
  <si>
    <t>Ponteiro para martelete - D = 22 mm e C = 1,00 m</t>
  </si>
  <si>
    <t>37,6668418</t>
  </si>
  <si>
    <t xml:space="preserve"> 00021136 </t>
  </si>
  <si>
    <t>!EM PROCESSO DESATIVACAO! ELETRODUTO EM ACO GALVANIZADO ELETROLITICO, LEVE, DIAMETRO 1", PAREDE DE 0,90 MM</t>
  </si>
  <si>
    <t>632,1000000</t>
  </si>
  <si>
    <t>98,82%</t>
  </si>
  <si>
    <t xml:space="preserve"> PEX.SAM 051 </t>
  </si>
  <si>
    <t>PROJETO EXECUTIVO DE SINALIZAÇÃO VIÁRIA - Sistema Viário da 1ª Rodovia Sul - Ramos 600 e 500</t>
  </si>
  <si>
    <t>12.648,07</t>
  </si>
  <si>
    <t xml:space="preserve"> IN0499 </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</si>
  <si>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</si>
  <si>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 xml:space="preserve"> 011080 </t>
  </si>
  <si>
    <t>CERAMICA 11,6x24cm CINZA CLARO GAIL</t>
  </si>
  <si>
    <t>103,3670000</t>
  </si>
  <si>
    <t>98,83%</t>
  </si>
  <si>
    <t xml:space="preserve"> PEX.SAM 044 </t>
  </si>
  <si>
    <t>PROJETO EXECUTIVO DE TERRAPLENAGEM - Passarelas</t>
  </si>
  <si>
    <t>11.403,02</t>
  </si>
  <si>
    <t>12.543,32</t>
  </si>
  <si>
    <t xml:space="preserve"> 00009840 </t>
  </si>
  <si>
    <t>TUBO PVC, SERIE R, DN 150 MM, PARA ESGOTO OU AGUAS PLUVIAIS PREDIAIS (NBR 5688)</t>
  </si>
  <si>
    <t>111,5608000</t>
  </si>
  <si>
    <t xml:space="preserve"> 00007334 </t>
  </si>
  <si>
    <t>ADITIVO ADESIVO LIQUIDO PARA ARGAMASSAS DE REVESTIMENTOS CIMENTICIOS</t>
  </si>
  <si>
    <t>714,3024000</t>
  </si>
  <si>
    <t>98,84%</t>
  </si>
  <si>
    <t xml:space="preserve"> M2304 </t>
  </si>
  <si>
    <t>Broca de arraste com três asas linha NW</t>
  </si>
  <si>
    <t>8,5114800</t>
  </si>
  <si>
    <t xml:space="preserve"> SE0526 </t>
  </si>
  <si>
    <t>98,85%</t>
  </si>
  <si>
    <t xml:space="preserve"> 00000368 </t>
  </si>
  <si>
    <t>AREIA PARA ATERRO - POSTO JAZIDA/FORNECEDOR (RETIRADO NA JAZIDA, SEM TRANSPORTE)</t>
  </si>
  <si>
    <t>128,1875000</t>
  </si>
  <si>
    <t xml:space="preserve"> IN0709 </t>
  </si>
  <si>
    <t>Curva 90° de polietileno de alta densidade termofusão injetada  (classe de pressão: 10 kgf/cm² / diâmetro externo: 355 mm / tipo de resina: PE100 ), código 1514603085015</t>
  </si>
  <si>
    <t xml:space="preserve"> PEX.SAM 007 </t>
  </si>
  <si>
    <t>PROJETO EXECUTIVO DE PAISAGISMO E ENTORNO - Estação 35</t>
  </si>
  <si>
    <t>12.137,51</t>
  </si>
  <si>
    <t>98,86%</t>
  </si>
  <si>
    <t xml:space="preserve"> M3241 </t>
  </si>
  <si>
    <t>Cabo de cobre flexível antichama isolado em HEPR - tensão de 0,6/1,0 kV e seção de 2 x 6 mm²</t>
  </si>
  <si>
    <t xml:space="preserve"> IN0438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</si>
  <si>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</si>
  <si>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 xml:space="preserve"> PEX.SAM 072 </t>
  </si>
  <si>
    <t>PROJETO EXECUTIVO DE PAISAGISMO E ENTORNO - Ciclovia, Passeio e Urbanização da faixa lindeira</t>
  </si>
  <si>
    <t>12.038,07</t>
  </si>
  <si>
    <t>98,87%</t>
  </si>
  <si>
    <t xml:space="preserve"> PEX.SAM 076 </t>
  </si>
  <si>
    <t>PROJETO EXECUTIVO DOS ELEMENTOS DE VEDAÇÃO DA VIA PERMANENTE - Ciclovia, Passeio e Urbanização da faixa lindeira</t>
  </si>
  <si>
    <t xml:space="preserve"> 00007694 </t>
  </si>
  <si>
    <t>TUBO ACO GALVANIZADO COM COSTURA, CLASSE MEDIA, DN 3", E = *4,05* MM, PESO *8,47* KG/M (NBR 5580)</t>
  </si>
  <si>
    <t>62,3400000</t>
  </si>
  <si>
    <t xml:space="preserve"> PEX.SAM 117 </t>
  </si>
  <si>
    <t>PROJETO EXECUTIVO DO SISTEMA DE CONTROLE DE ACESSO</t>
  </si>
  <si>
    <t>10.875,34</t>
  </si>
  <si>
    <t>11.962,87</t>
  </si>
  <si>
    <t xml:space="preserve"> PEX.SAM 118 </t>
  </si>
  <si>
    <t>PROJETO EXECUTIVO DO SISTEMA DE DETECÇÃO DE INCÊNDIO</t>
  </si>
  <si>
    <t>98,88%</t>
  </si>
  <si>
    <t xml:space="preserve"> IN0763 </t>
  </si>
  <si>
    <t>Tubo de ferro fundido dúctil com flanges para água (classe de pressão: 16 kgf/cm² / comprimento: 4,50 m / diâmetro da seção: 600 mm) (item: 1515903042254)</t>
  </si>
  <si>
    <t xml:space="preserve"> IN0524 </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</si>
  <si>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</si>
  <si>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 xml:space="preserve"> 00043146 </t>
  </si>
  <si>
    <t>ENDURECEDOR MINERAL DE BASE CIMENTICIA PARA PISO DE CONCRETO</t>
  </si>
  <si>
    <t>949,7600000</t>
  </si>
  <si>
    <t>98,89%</t>
  </si>
  <si>
    <t xml:space="preserve"> 00001021 </t>
  </si>
  <si>
    <t>CABO DE COBRE, FLEXIVEL, CLASSE 4 OU 5, ISOLACAO EM PVC/A, ANTICHAMA BWF-B, COBERTURA PVC-ST1, ANTICHAMA BWF-B, 1 CONDUTOR, 0,6/1 KV, SECAO NOMINAL 4 MM2</t>
  </si>
  <si>
    <t>1.963,5000000</t>
  </si>
  <si>
    <t xml:space="preserve"> IN0686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</si>
  <si>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</si>
  <si>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 xml:space="preserve"> IN0197 </t>
  </si>
  <si>
    <t>DAMPER TIPO REGISTRO GRAVITACIONAL, POSIÇÃO 270° (940 MM X 1040 MM), INCLUINDO PARAFUSOS E ACESSÓRIOS, MODELO RGD 800 OU SIMILAR</t>
  </si>
  <si>
    <t>98,90%</t>
  </si>
  <si>
    <t xml:space="preserve"> IN0722 </t>
  </si>
  <si>
    <t>Extremidade de ferro fundido dúctil com flange, bolsa e junta elástica para água (classe de pressão: 10 kgf/cm² / diâmetro da seção: 1000 mm)</t>
  </si>
  <si>
    <t xml:space="preserve"> E9026 </t>
  </si>
  <si>
    <t>Bomba para injeção de nata de cimento com capacidade de 2 MPa - 2,20 kW</t>
  </si>
  <si>
    <t>DOCUMENTAÇÃO TÉCNICA SONORIZAÇÃO</t>
  </si>
  <si>
    <t>98,91%</t>
  </si>
  <si>
    <t xml:space="preserve"> PEX.SAM 039 </t>
  </si>
  <si>
    <t>PROJETO EXECUTIVO DE CÁLCULO ESTRUTURAL - FUNDAÇÕES - Viaduto Rodoviário 2ª Avenida Sul</t>
  </si>
  <si>
    <t>10.556,16</t>
  </si>
  <si>
    <t>11.611,78</t>
  </si>
  <si>
    <t xml:space="preserve"> PEX.SAM 042 </t>
  </si>
  <si>
    <t>PROJETO EXECUTIVO DE CÁLCULO ESTRUTURAL - FUNDAÇÕES - Viaduto Rodoviário 1ª Rodovia Sul</t>
  </si>
  <si>
    <t xml:space="preserve"> PEX.SAM 067 </t>
  </si>
  <si>
    <t>PROJETO EXECUTIVO DE TERRAPLENAGEM - Sistema Viário Complementar ao Longo da Via Permanente</t>
  </si>
  <si>
    <t xml:space="preserve"> PEX.SAM 104 </t>
  </si>
  <si>
    <t>PROJETO EXECUTIVO DE PAISAGISMO E URBANIZAÇÃO DO ENTORNO - Emissário Samambaia e Bacias de Detenção/Acumulação</t>
  </si>
  <si>
    <t>98,92%</t>
  </si>
  <si>
    <t xml:space="preserve"> 00014513 </t>
  </si>
  <si>
    <t>ROLO COMPACTADOR PE DE CARNEIRO VIBRATORIO, POTENCIA 80 HP, PESO OPERACIONAL SEM/COM LASTRO 7,4/8,8 T, LARGURA DE TRABALHO 1,68 M</t>
  </si>
  <si>
    <t xml:space="preserve"> M2038 </t>
  </si>
  <si>
    <t>Microesferas refletivas de vidro tipo II-A</t>
  </si>
  <si>
    <t>1.232,6080000</t>
  </si>
  <si>
    <t>98,93%</t>
  </si>
  <si>
    <t xml:space="preserve"> PEX.SAM 049 </t>
  </si>
  <si>
    <t>PROJETO EXECUTIVO DE TERRAPLENAGEM - Sistema Viário da 1ª Rodovia Sul - Ramos 600 e 500</t>
  </si>
  <si>
    <t>10.341,37</t>
  </si>
  <si>
    <t>11.375,51</t>
  </si>
  <si>
    <t xml:space="preserve"> PEX.SAM 055 </t>
  </si>
  <si>
    <t>PROJETO EXECUTIVO DE TERRAPLENAGEM - Sistema Viário da 2ª Avenida Sul - Ramos 400 e 300</t>
  </si>
  <si>
    <t xml:space="preserve"> PEX.SAM 061 </t>
  </si>
  <si>
    <t>PROJETO EXECUTIVO DE TERRAPLENAGEM - Sistema Viário da Avenida Central - Ramos 200 e 100</t>
  </si>
  <si>
    <t>98,94%</t>
  </si>
  <si>
    <t xml:space="preserve"> PEX.SAM 006 </t>
  </si>
  <si>
    <t>PROJETO EXECUTIVO DE IMPERMEABILIZAÇÕES - Estação 35</t>
  </si>
  <si>
    <t>10.314,65</t>
  </si>
  <si>
    <t>11.346,12</t>
  </si>
  <si>
    <t xml:space="preserve"> SE0295 </t>
  </si>
  <si>
    <t>FORNECIMENTO E INSTALAÇÃO DO QUADRO TERMINAL DA SUBESTAÇÃO RETIFICADORA (QDF-SR)</t>
  </si>
  <si>
    <t xml:space="preserve"> IN0505 </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</si>
  <si>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</si>
  <si>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 xml:space="preserve"> 00021010 </t>
  </si>
  <si>
    <t>TUBO ACO GALVANIZADO COM COSTURA, CLASSE LEVE, DN 25 MM ( 1"),  E = 2,65 MM,  *2,11* KG/M (NBR 5580)</t>
  </si>
  <si>
    <t>224,8697520</t>
  </si>
  <si>
    <t>98,95%</t>
  </si>
  <si>
    <t xml:space="preserve"> M0346 </t>
  </si>
  <si>
    <t>Disco de aço para bomba de projeção via seca</t>
  </si>
  <si>
    <t>44,5127904</t>
  </si>
  <si>
    <t xml:space="preserve"> SE0570 </t>
  </si>
  <si>
    <t>Perfuração e execução de ensaio de sondagem penetrometrico (SPT) ou lavagem por tempo. Não incluso a mobilização. Rev. 06/2017.</t>
  </si>
  <si>
    <t>130,0000000</t>
  </si>
  <si>
    <t xml:space="preserve"> IN0687 </t>
  </si>
  <si>
    <t>98,96%</t>
  </si>
  <si>
    <t xml:space="preserve"> M1662 </t>
  </si>
  <si>
    <t>Suporte em madeira de eucalipto tratado - seção de 8 x 8 cm</t>
  </si>
  <si>
    <t>648,0000000</t>
  </si>
  <si>
    <t>16,50</t>
  </si>
  <si>
    <t xml:space="preserve"> PEX.SAM 048 </t>
  </si>
  <si>
    <t>PROJETO EXECUTIVO GEOMÉTRICO - Sistema Viário da 1ª Rodovia Sul - Ramos 600 e 500</t>
  </si>
  <si>
    <t>9.705,48</t>
  </si>
  <si>
    <t>10.676,03</t>
  </si>
  <si>
    <t xml:space="preserve"> PEX.SAM 054 </t>
  </si>
  <si>
    <t>PROJETO EXECUTIVO GEOMÉTRICO - Sistema Viário da 2ª Avenida Sul - Ramos 400 e 300</t>
  </si>
  <si>
    <t>98,97%</t>
  </si>
  <si>
    <t xml:space="preserve"> PEX.SAM 060 </t>
  </si>
  <si>
    <t>PROJETO EXECUTIVO GEOMÉTRICO - Sistema Viário da Avenida Central - Ramos 200 e 100</t>
  </si>
  <si>
    <t xml:space="preserve"> PEX.SAM 098 </t>
  </si>
  <si>
    <t>PROJETO EXECUTIVO DE INSTALAÇÕES MECÂNICAS E DE UTILIDADES - VENTILAÇÃO, EXAUSTÃO E CONDICIONAMENTO DE AR - SR-63</t>
  </si>
  <si>
    <t>9.697,18</t>
  </si>
  <si>
    <t>10.666,90</t>
  </si>
  <si>
    <t xml:space="preserve"> M1790 </t>
  </si>
  <si>
    <t>Gás liquefeito de petróleo (GLP)</t>
  </si>
  <si>
    <t>7,13</t>
  </si>
  <si>
    <t xml:space="preserve"> SE0292 </t>
  </si>
  <si>
    <t>FORNECIMENTO E INSTALAÇÃO DO QUADRO TERMINAL DA SALA DE EQUIP. TERCEIRIZADOS (QDF-TE)</t>
  </si>
  <si>
    <t>98,98%</t>
  </si>
  <si>
    <t xml:space="preserve"> PEX.SAM 116 </t>
  </si>
  <si>
    <t>PROJETO EXECUTIVO DO SISTEMA DE RADIOTELEFONIA</t>
  </si>
  <si>
    <t>9.550,95</t>
  </si>
  <si>
    <t>10.506,05</t>
  </si>
  <si>
    <t xml:space="preserve"> M2165 </t>
  </si>
  <si>
    <t>Tubo de concreto armado PA3 - D = 0,40 m</t>
  </si>
  <si>
    <t>63,0000000</t>
  </si>
  <si>
    <t xml:space="preserve"> 00021012 </t>
  </si>
  <si>
    <t>TUBO ACO GALVANIZADO COM COSTURA, CLASSE LEVE, DN 40 MM ( 1 1/2"),  E = 3,00 MM,  *3,48* KG/M (NBR 5580)</t>
  </si>
  <si>
    <t>130,9168000</t>
  </si>
  <si>
    <t>98,99%</t>
  </si>
  <si>
    <t xml:space="preserve"> IN0250 </t>
  </si>
  <si>
    <t>AÇO CA-25, 25,0MM, VERGALHÃO</t>
  </si>
  <si>
    <t>976,8888000</t>
  </si>
  <si>
    <t xml:space="preserve"> SE0413 </t>
  </si>
  <si>
    <t xml:space="preserve"> M0224 </t>
  </si>
  <si>
    <t>Guia-chapéu pré-moldada - C = 120 cm</t>
  </si>
  <si>
    <t xml:space="preserve"> IN0704 </t>
  </si>
  <si>
    <t>Junta de desmontagem travada axialmente (classe de pressão: 10 kgf/cm² / diâmetro da seção: 600 mm)</t>
  </si>
  <si>
    <t>99,00%</t>
  </si>
  <si>
    <t xml:space="preserve"> SE0514 </t>
  </si>
  <si>
    <t xml:space="preserve"> STI.SAM 004 </t>
  </si>
  <si>
    <t>RELATÓRIOS DE CONSOLIDAÇÃO DOS ESTUDOS GEOLÓGICOS E GEOTÉCNICOS</t>
  </si>
  <si>
    <t xml:space="preserve"> 068120 </t>
  </si>
  <si>
    <t>VIDRO LAMINADO INCOLOR 6mm (2 x 3mm)</t>
  </si>
  <si>
    <t>16,0380000</t>
  </si>
  <si>
    <t xml:space="preserve"> SE0334 </t>
  </si>
  <si>
    <t>Montagem, comissionamento e testes  dos cabos de fibra ótica multimodo de 12 pares.</t>
  </si>
  <si>
    <t>99,01%</t>
  </si>
  <si>
    <t xml:space="preserve"> E9629 </t>
  </si>
  <si>
    <t>Compressor de ar portátil de 185,95 l/s (394 PCM) - 81,50 kW</t>
  </si>
  <si>
    <t>83,3333315</t>
  </si>
  <si>
    <t>23,98</t>
  </si>
  <si>
    <t xml:space="preserve"> SE0297 </t>
  </si>
  <si>
    <t>QTF-BLOQUEIOS</t>
  </si>
  <si>
    <t xml:space="preserve"> 00001287 </t>
  </si>
  <si>
    <t>PISO EM CERAMICA ESMALTADA EXTRA, PEI MAIOR OU IGUAL A 4, FORMATO MENOR OU IGUAL A 2025 CM2</t>
  </si>
  <si>
    <t>334,3240000</t>
  </si>
  <si>
    <t xml:space="preserve"> M103350001 </t>
  </si>
  <si>
    <t>EMBASA</t>
  </si>
  <si>
    <t>PORCA LOSANGULAR, GALV., 3/8", ROSCA WW</t>
  </si>
  <si>
    <t>3.378,0000000</t>
  </si>
  <si>
    <t>3,00</t>
  </si>
  <si>
    <t>99,02%</t>
  </si>
  <si>
    <t xml:space="preserve"> SE0287 </t>
  </si>
  <si>
    <t>FORNECIMENTO E INSTALAÇÃO DO QUADRO TERMINAL DO ELEVADOR (QTF-ELEV)</t>
  </si>
  <si>
    <t xml:space="preserve"> IN0437 </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</si>
  <si>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</si>
  <si>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 xml:space="preserve"> 00020247 </t>
  </si>
  <si>
    <t>PREGO DE ACO POLIDO COM CABECA 15 X 15 (1 1/4 X 13)</t>
  </si>
  <si>
    <t>99,03%</t>
  </si>
  <si>
    <t xml:space="preserve"> 00001518 </t>
  </si>
  <si>
    <t>CONCRETO BETUMINOSO USINADO A QUENTE (CBUQ) PARA PAVIMENTACAO ASFALTICA, PADRAO DNIT, FAIXA C, COM CAP 50/70 - AQUISICAO POSTO USINA</t>
  </si>
  <si>
    <t>T</t>
  </si>
  <si>
    <t>15,6736980</t>
  </si>
  <si>
    <t xml:space="preserve"> 001900 </t>
  </si>
  <si>
    <t>TIJOLO CERAMICO MACICO RECOSIDO 6,0 x 9 x 19cm (UNIDADE)</t>
  </si>
  <si>
    <t>4.116,0000000</t>
  </si>
  <si>
    <t>2,43</t>
  </si>
  <si>
    <t xml:space="preserve"> 00011975 </t>
  </si>
  <si>
    <t>CHUMBADOR DE ACO, DIAMETRO 5/8", COMPRIMENTO 6", COM PORCA</t>
  </si>
  <si>
    <t>340,0000000</t>
  </si>
  <si>
    <t xml:space="preserve"> E9535 </t>
  </si>
  <si>
    <t>Serra circular com bancada - D = 30 cm - 4 kW</t>
  </si>
  <si>
    <t>99,04%</t>
  </si>
  <si>
    <t xml:space="preserve"> 00038101 </t>
  </si>
  <si>
    <t>TOMADA 2P+T 10A, 250V  (APENAS MODULO)</t>
  </si>
  <si>
    <t>891,3753000</t>
  </si>
  <si>
    <t xml:space="preserve"> 00011447 </t>
  </si>
  <si>
    <t>DOBRADICA EM LATAO, 3 " X 2 1/2 ", E= 1,9 A 2 MM, COM ANEL, CROMADO, TAMPA BOLA, COM PARAFUSOS</t>
  </si>
  <si>
    <t>320,0000000</t>
  </si>
  <si>
    <t xml:space="preserve"> 071889 </t>
  </si>
  <si>
    <t>CARTUCHO EM PO PARA SOLDA EXOTERMICA 90/115/150/250</t>
  </si>
  <si>
    <t>793,0000000</t>
  </si>
  <si>
    <t xml:space="preserve"> 00044396 </t>
  </si>
  <si>
    <t>COLA BRANCA BASE PVA</t>
  </si>
  <si>
    <t>193,9962500</t>
  </si>
  <si>
    <t>99,05%</t>
  </si>
  <si>
    <t xml:space="preserve"> IN0425 </t>
  </si>
  <si>
    <t>FORNECIMENTO DE APARELHO DE AR-CONDICIONADO 12.000 BTU, SPLIT, HI - WALL, INVERTER, INCLUINDO: TRANSPORTE ATÉ BRASÍLIA, GARANTIA MÍNIMA DE 12 MESES, CONFORME MD.3/00.7G/I8.001-0B E ET.3/00.7G/I8.001-0B</t>
  </si>
  <si>
    <t xml:space="preserve"> E9748 </t>
  </si>
  <si>
    <t>Rosqueadeira para rosca cônica - 0,75 kW</t>
  </si>
  <si>
    <t>400,4616042</t>
  </si>
  <si>
    <t>23,89</t>
  </si>
  <si>
    <t xml:space="preserve"> PEX.SAM 053 </t>
  </si>
  <si>
    <t>PROJETO EXECUTIVO DE DESVIO DE TRÁFEGO - Sistema Viário da 1ª Rodovia Sul - Ramos 600 e 500</t>
  </si>
  <si>
    <t xml:space="preserve"> PEX.SAM 059 </t>
  </si>
  <si>
    <t>PROJETO EXECUTIVO DE DESVIO DE TRÁFEGO - Sistema Viário da 2ª Avenida Sul - Ramos 400 e 300</t>
  </si>
  <si>
    <t>99,06%</t>
  </si>
  <si>
    <t xml:space="preserve"> PEX.SAM 065 </t>
  </si>
  <si>
    <t>PROJETO EXECUTIVO DE DESVIO DE TRÁFEGO - Sistema Viário da Avenida Central - Ramos 200 e 100</t>
  </si>
  <si>
    <t xml:space="preserve"> 00007293 </t>
  </si>
  <si>
    <t>TINTA ESMALTE SINTETICO PREMIUM DE DUPLA ACAO GRAFITE FOSCO PARA SUPERFICIES METALICAS FERROSAS</t>
  </si>
  <si>
    <t>210,7177210</t>
  </si>
  <si>
    <t xml:space="preserve"> SE0600 </t>
  </si>
  <si>
    <t>ENSAIO TRIAXIAL CONSOLIDADO ISOTROPICAMENTE NÃO-DRENADO (CIU)</t>
  </si>
  <si>
    <t>1.210,00</t>
  </si>
  <si>
    <t>9.680,00</t>
  </si>
  <si>
    <t>99,07%</t>
  </si>
  <si>
    <t xml:space="preserve"> SE0291 </t>
  </si>
  <si>
    <t>FORNECIMENTO E INSTALAÇÃO DO QUADRO TERMINAL DA SALA TÉCNICA (QDF-ST)</t>
  </si>
  <si>
    <t xml:space="preserve"> IN0750 </t>
  </si>
  <si>
    <t>Tubo de ferro fundido dúctil com flanges para água (classe de pressão: 10 kgf/cm² / comprimento: 2,00 m / diâmetro da seção: 600 mm)</t>
  </si>
  <si>
    <t xml:space="preserve"> PEX.SAM 120 </t>
  </si>
  <si>
    <t>PROJETO EXECUTIVO - ELEVADORES</t>
  </si>
  <si>
    <t>8.700,27</t>
  </si>
  <si>
    <t>9.570,30</t>
  </si>
  <si>
    <t xml:space="preserve"> 001280 </t>
  </si>
  <si>
    <t>JUNCAO INTERNA TIPO L PARA PERFILADO 38 x 38mm</t>
  </si>
  <si>
    <t>829,0000000</t>
  </si>
  <si>
    <t>99,08%</t>
  </si>
  <si>
    <t xml:space="preserve"> 00002692 </t>
  </si>
  <si>
    <t>DESMOLDANTE PROTETOR PARA FORMAS DE MADEIRA, DE BASE OLEOSA EMULSIONADA EM AGUA</t>
  </si>
  <si>
    <t xml:space="preserve"> IN0152 </t>
  </si>
  <si>
    <t>Rufo Lateral Superior de aço zincado pré pintada, comprimento de 3000mm, largura de 400mm e esp = 0,65mm, cor externa branca RAL 9010 e internamente cinza RAL 7035</t>
  </si>
  <si>
    <t>103,4040000</t>
  </si>
  <si>
    <t xml:space="preserve"> 00001017 </t>
  </si>
  <si>
    <t>CABO DE COBRE, FLEXIVEL, CLASSE 4 OU 5, ISOLACAO EM PVC/A, ANTICHAMA BWF-B, COBERTURA PVC-ST1, ANTICHAMA BWF-B, 1 CONDUTOR, 0,6/1 KV, SECAO NOMINAL 120 MM2</t>
  </si>
  <si>
    <t>65,9750000</t>
  </si>
  <si>
    <t xml:space="preserve"> 008184 </t>
  </si>
  <si>
    <t>GRANITO CINZA ANDORINHA 3cm</t>
  </si>
  <si>
    <t>78,3510000</t>
  </si>
  <si>
    <t>99,09%</t>
  </si>
  <si>
    <t xml:space="preserve"> IN0484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</si>
  <si>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</si>
  <si>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825,0000000</t>
  </si>
  <si>
    <t xml:space="preserve"> STI.SAM 011 </t>
  </si>
  <si>
    <t>ESTUDOS PRELIMINARES - REMANEJAMENTOS DA REGIÃO DE IMPLANTAÇÃO DO EMISSÁRIO "NOVACAP"</t>
  </si>
  <si>
    <t>9.468,63</t>
  </si>
  <si>
    <t xml:space="preserve"> PEX.SAM 030 </t>
  </si>
  <si>
    <t>PROJETO EXECUTIVO DE INSTALAÇÕES PREDIAIS - PROTEÇÃO CONTRA INCÊNDIO  (COMBATE) - Estação 36</t>
  </si>
  <si>
    <t>8.540,68</t>
  </si>
  <si>
    <t>9.394,75</t>
  </si>
  <si>
    <t xml:space="preserve"> 00038877 </t>
  </si>
  <si>
    <t>MASSA PREMIUM PARA TEXTURA LISA DE BASE ACRILICA, USO INTERNO E EXTERNO</t>
  </si>
  <si>
    <t>1.366,4842564</t>
  </si>
  <si>
    <t>99,10%</t>
  </si>
  <si>
    <t xml:space="preserve"> PEX.SAM 058 </t>
  </si>
  <si>
    <t>PROJETO EXECUTIVO DE DRENAGEM DE ÁGUAS PLUVIAIS (EXCETO EMISSÁRIO) - Sistema Viário da 2ª Avenida Sul - Ramos 400 e 300</t>
  </si>
  <si>
    <t>8.406,98</t>
  </si>
  <si>
    <t>9.247,68</t>
  </si>
  <si>
    <t xml:space="preserve"> PEX.SAM 064 </t>
  </si>
  <si>
    <t>PROJETO EXECUTIVO DE DRENAGEM DE ÁGUAS PLUVIAIS (EXCETO EMISSÁRIO) - Sistema Viário da Avenida Central - Ramos 200 e 100</t>
  </si>
  <si>
    <t xml:space="preserve"> SE0573 </t>
  </si>
  <si>
    <t>POÇO DE INSPEÇÃO COM 1,5M DE PROFUNDIDADE COM DIMENSÃO DE 1MX1M PARA COLETA DE AMOSTRA DEFORMADA OU INDEFORMADA E EXECUÇÃO DE ENSAIOS IN SITU</t>
  </si>
  <si>
    <t>7,0000000</t>
  </si>
  <si>
    <t>1.320,00</t>
  </si>
  <si>
    <t>9.240,00</t>
  </si>
  <si>
    <t xml:space="preserve"> SE0599 </t>
  </si>
  <si>
    <t>ENSAIO DE CISALHAMENTO DIRETO (4 c.p.)</t>
  </si>
  <si>
    <t>1.155,00</t>
  </si>
  <si>
    <t>99,11%</t>
  </si>
  <si>
    <t xml:space="preserve"> M0348 </t>
  </si>
  <si>
    <t>Disco de borracha para bomba de projeção via seca</t>
  </si>
  <si>
    <t xml:space="preserve"> 00011154 </t>
  </si>
  <si>
    <t>PORTA CORTA-FOGO PARA SAIDA DE EMERGENCIA, COM FECHADURA, VAO LUZ DE 90 X 210 CM, CLASSE P-90 (NBR 11742)</t>
  </si>
  <si>
    <t xml:space="preserve"> 00011795 </t>
  </si>
  <si>
    <t>GRANITO PARA BANCADA, POLIDO, TIPO ANDORINHA/ QUARTZ/ CASTELO/ CORUMBA OU OUTROS EQUIVALENTES DA REGIAO, E=  *2,5* CM</t>
  </si>
  <si>
    <t>16,4010000</t>
  </si>
  <si>
    <t xml:space="preserve"> M3240 </t>
  </si>
  <si>
    <t>Duto flexível de ventilação de poliéster aluminizado sem isolamento - D = 200 mm</t>
  </si>
  <si>
    <t>725,1600000</t>
  </si>
  <si>
    <t xml:space="preserve"> SE0294 </t>
  </si>
  <si>
    <t>FORNECIMENTO E INSTALAÇÃO DO QUADRO TERMINAL DA SALA DE COMANDO (QDF-SC)</t>
  </si>
  <si>
    <t>99,12%</t>
  </si>
  <si>
    <t xml:space="preserve"> SE0419 </t>
  </si>
  <si>
    <t>140,0000000</t>
  </si>
  <si>
    <t xml:space="preserve"> 00011235 </t>
  </si>
  <si>
    <t>GRELHA FOFO SIMPLES COM REQUADRO, CARGA MAXIMA 1,5 T, 150 X 1000 MM, E= *15* MM</t>
  </si>
  <si>
    <t>42,3000000</t>
  </si>
  <si>
    <t xml:space="preserve"> IN0695 </t>
  </si>
  <si>
    <t>Tubo de polietileno de alta densidade  (classe de pressão: 10 kgf/cm² / diâmetro externo nominal: 200 mm / tipo de resina: PE100)</t>
  </si>
  <si>
    <t>99,13%</t>
  </si>
  <si>
    <t xml:space="preserve"> IN0726 </t>
  </si>
  <si>
    <t>Tê de redução de ferro fundido dúctil com flanges para água (classe de pressão: 10 kgf/cm² / diâmetro de entrada: 800 mm / diâmetro de saída: 200 mm / tipo de pintura: betuminosa)</t>
  </si>
  <si>
    <t xml:space="preserve"> 00000980 </t>
  </si>
  <si>
    <t>CABO DE COBRE, FLEXIVEL, CLASSE 4 OU 5, ISOLACAO EM PVC/A, ANTICHAMA BWF-B, 1 CONDUTOR, 450/750 V, SECAO NOMINAL 10 MM2</t>
  </si>
  <si>
    <t>737,8000000</t>
  </si>
  <si>
    <t xml:space="preserve"> SE0293 </t>
  </si>
  <si>
    <t>FORNECIMENTO E INSTALAÇÃO DO QUADRO TERMINAL DA SUBESTAÇÃO AUXILIAR (QDF-SA)</t>
  </si>
  <si>
    <t>99,14%</t>
  </si>
  <si>
    <t xml:space="preserve"> M3949 </t>
  </si>
  <si>
    <t>Desmoldante para fôrmas metálicas</t>
  </si>
  <si>
    <t xml:space="preserve"> PEX.SAM 070 </t>
  </si>
  <si>
    <t>PROJETO EXECUTIVO DE DRENAGEM DE ÁGUAS PLUVIAIS (EXCETO EMISSÁRIO) - Sistema Viário Complementar ao Longo da Via Permanente</t>
  </si>
  <si>
    <t>7.955,34</t>
  </si>
  <si>
    <t>8.750,87</t>
  </si>
  <si>
    <t>99,15%</t>
  </si>
  <si>
    <t xml:space="preserve"> M3868 </t>
  </si>
  <si>
    <t>Tachão refletivo em plástico injetado monodirecional</t>
  </si>
  <si>
    <t xml:space="preserve"> 006256 </t>
  </si>
  <si>
    <t>CHAPA GALVANIZADA #20 600mm x 0,95mm (7,60kg/m2)</t>
  </si>
  <si>
    <t>559,9680000</t>
  </si>
  <si>
    <t xml:space="preserve"> 158 </t>
  </si>
  <si>
    <t>Almoço (Participação do empregador)</t>
  </si>
  <si>
    <t xml:space="preserve"> IN0434 </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</si>
  <si>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</si>
  <si>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18,0000000</t>
  </si>
  <si>
    <t>99,16%</t>
  </si>
  <si>
    <t xml:space="preserve"> IN0728 </t>
  </si>
  <si>
    <t>Toco de ferro fundido dúctil com flanges para água (classe de pressão: 10 kgf/cm² / comprimento: 0,25 m / diâmetro da seção: 800 mm / tipo de pintura: betuminosa)</t>
  </si>
  <si>
    <t xml:space="preserve"> 00002705 </t>
  </si>
  <si>
    <t>ENERGIA ELETRICA ATE 2000 KWH INDUSTRIAL, SEM DEMANDA</t>
  </si>
  <si>
    <t>KWH</t>
  </si>
  <si>
    <t>0,92</t>
  </si>
  <si>
    <t xml:space="preserve"> 001577 </t>
  </si>
  <si>
    <t>MASSA WANDEPOXY BICOMPONENTE CORAL (4,3 L)</t>
  </si>
  <si>
    <t>GL</t>
  </si>
  <si>
    <t>37,1182000</t>
  </si>
  <si>
    <t xml:space="preserve"> SE0555 </t>
  </si>
  <si>
    <t>PLACA DE OBRA EM CHAPA DE ACO GALVANIZADO</t>
  </si>
  <si>
    <t>16,0000000</t>
  </si>
  <si>
    <t xml:space="preserve"> SE0512 </t>
  </si>
  <si>
    <t>99,17%</t>
  </si>
  <si>
    <t xml:space="preserve"> 00000982 </t>
  </si>
  <si>
    <t>CABO DE COBRE, FLEXIVEL, CLASSE 4 OU 5, ISOLACAO EM PVC/A, ANTICHAMA BWF-B, 1 CONDUTOR, 450/750 V, SECAO NOMINAL 6 MM2</t>
  </si>
  <si>
    <t>1.199,5200000</t>
  </si>
  <si>
    <t xml:space="preserve"> IN0764 </t>
  </si>
  <si>
    <t>Tubo de ferro fundido dúctil com flanges para água (classe de pressão: 16 kgf/cm² / comprimento: 3,00 m / diâmetro da seção: 600 mm) (item: 1515903042230)</t>
  </si>
  <si>
    <t xml:space="preserve"> M1358 </t>
  </si>
  <si>
    <t>Sarrafo em madeira de terceira - E = 2,5 cm e L = 5 cm</t>
  </si>
  <si>
    <t>3.370,5750000</t>
  </si>
  <si>
    <t>2,44</t>
  </si>
  <si>
    <t xml:space="preserve"> PEX.SAM 026 </t>
  </si>
  <si>
    <t>PROJETO EXECUTIVO DE INSTALAÇÕES PREDIAIS - HIDRÁULICAS (ÁGUA POTÁVEL) - Estação 36</t>
  </si>
  <si>
    <t>7.453,15</t>
  </si>
  <si>
    <t>8.198,47</t>
  </si>
  <si>
    <t>99,18%</t>
  </si>
  <si>
    <t xml:space="preserve"> PEX.SAM 027 </t>
  </si>
  <si>
    <t>PROJETO EXECUTIVO DE INSTALAÇÕES PREDIAIS - SANITÁRIAS (ESGOTO) - Estação 36</t>
  </si>
  <si>
    <t xml:space="preserve"> PEX.SAM 028 </t>
  </si>
  <si>
    <t>PROJETO EXECUTIVO DE INSTALAÇÕES PREDIAIS - PLUVIAL (ÁGUAS PLUVIAIS) - Estação 36</t>
  </si>
  <si>
    <t xml:space="preserve"> PEX.SAM 032 </t>
  </si>
  <si>
    <t>PROJETO EXECUTIVO DE DRENAGEM SUPERFICIAL (ÁREAS EXTERNAS) - Estação 36</t>
  </si>
  <si>
    <t xml:space="preserve"> PEX.SAM 035 </t>
  </si>
  <si>
    <t>PROJETO EXECUTIVO DE TERRAPLENAGEM - Viaduto Metroviário Avenida Central</t>
  </si>
  <si>
    <t>7.437,37</t>
  </si>
  <si>
    <t>8.181,11</t>
  </si>
  <si>
    <t xml:space="preserve"> 004009 </t>
  </si>
  <si>
    <t>JUNTA DILATACAO PERFILADO SIKA M022 (ROLO 25m)</t>
  </si>
  <si>
    <t>181,8966000</t>
  </si>
  <si>
    <t>99,19%</t>
  </si>
  <si>
    <t xml:space="preserve"> 00010998 </t>
  </si>
  <si>
    <t>ELETRODO REVESTIDO AWS - E-6010, DIAMETRO IGUAL A 4,00 MM</t>
  </si>
  <si>
    <t>187,5249770</t>
  </si>
  <si>
    <t xml:space="preserve"> 00036482 </t>
  </si>
  <si>
    <t>ESCAVADEIRA HIDRAULICA SOBRE ESTEIRAS, CACAMBA  0,80 M3, PESO OPERACIONAL 17,8 T, POTENCIA LIQUIDA 110 HP</t>
  </si>
  <si>
    <t>0,0088207</t>
  </si>
  <si>
    <t xml:space="preserve"> IN0743 </t>
  </si>
  <si>
    <t>Tê de redução em ferro fundido dúctil com flange e bolsas com junta travada externa para água (classe de pressão: 10 kgf/cm² / diâmetro de entrada: 800 mm / diâmetro de saída: 200 mm)</t>
  </si>
  <si>
    <t xml:space="preserve"> 00000994 </t>
  </si>
  <si>
    <t>CABO DE COBRE, FLEXIVEL, CLASSE 4 OU 5, ISOLACAO EM PVC/A, ANTICHAMA BWF-B, COBERTURA PVC-ST1, ANTICHAMA BWF-B, 1 CONDUTOR, 0,6/1 KV, SECAO NOMINAL 6 MM2</t>
  </si>
  <si>
    <t>969,8500000</t>
  </si>
  <si>
    <t xml:space="preserve"> 00010507 </t>
  </si>
  <si>
    <t>VIDRO TEMPERADO INCOLOR E = 10 MM, SEM COLOCACAO</t>
  </si>
  <si>
    <t>28,6600000</t>
  </si>
  <si>
    <t>99,20%</t>
  </si>
  <si>
    <t xml:space="preserve"> 00000665 </t>
  </si>
  <si>
    <t>ELEMENTO VAZADO DE CONCRETO, QUADRICULADO, 16 FUROS *50 X 50 X 7* CM</t>
  </si>
  <si>
    <t>211,7595000</t>
  </si>
  <si>
    <t xml:space="preserve"> 00014162 </t>
  </si>
  <si>
    <t>POSTE CONICO CONTINUO EM ACO GALVANIZADO, CURVO, BRACO SIMPLES, FLANGEADO,  H = 9 M, DIAMETRO INFERIOR = *135* MM</t>
  </si>
  <si>
    <t xml:space="preserve"> IN0597 </t>
  </si>
  <si>
    <t>Interface de Áudio Ethernet/IP</t>
  </si>
  <si>
    <t xml:space="preserve"> SE0427 </t>
  </si>
  <si>
    <t>99,21%</t>
  </si>
  <si>
    <t xml:space="preserve"> SE0430 </t>
  </si>
  <si>
    <t>Amplificador</t>
  </si>
  <si>
    <t xml:space="preserve"> SE0453 </t>
  </si>
  <si>
    <t xml:space="preserve"> 008644 </t>
  </si>
  <si>
    <t>TRILHO ROLETADO PARA ESQUADRIAS DE CORRER</t>
  </si>
  <si>
    <t xml:space="preserve"> IN0751 </t>
  </si>
  <si>
    <t>Tubo de ferro fundido dúctil com flanges para água (classe de pressão: 10 kgf/cm² / comprimento: 4,00 m / diâmetro da seção: 600 mm)</t>
  </si>
  <si>
    <t xml:space="preserve"> 00020083 </t>
  </si>
  <si>
    <t>SOLUCAO PREPARADORA / LIMPADORA PARA PVC, FRASCO COM 1000 CM3</t>
  </si>
  <si>
    <t xml:space="preserve"> 00004969 </t>
  </si>
  <si>
    <t>PORTA DE MADEIRA-DE-LEI TIPO VENEZIANA (ANGELIM OU EQUIVALENTE REGIONAL), E = *3,5* CM</t>
  </si>
  <si>
    <t>18,4800000</t>
  </si>
  <si>
    <t>99,22%</t>
  </si>
  <si>
    <t xml:space="preserve"> SE0517 </t>
  </si>
  <si>
    <t xml:space="preserve"> 00000567 </t>
  </si>
  <si>
    <t>CANTONEIRA (ABAS IGUAIS) EM FERRO GALVANIZADO, 25,4 MM X 3,17 MM (L X E), 1,27KG/M</t>
  </si>
  <si>
    <t>394,2200000</t>
  </si>
  <si>
    <t xml:space="preserve"> PEX.SAM 068 </t>
  </si>
  <si>
    <t>PROJETO EXECUTIVO DE PAVIMENTAÇÃO - Sistema Viário Complementar ao Longo da Via Permanente</t>
  </si>
  <si>
    <t>6.810,78</t>
  </si>
  <si>
    <t>7.491,86</t>
  </si>
  <si>
    <t xml:space="preserve"> IN0688 </t>
  </si>
  <si>
    <t>Botão de saída por contato, compatível com caixas de embutir e sobrepor de 4"x2", contato NA, acabamento metálico, resistência mínima de 500 mil acionamento, compatível com a controladora a ser fornecida.</t>
  </si>
  <si>
    <t xml:space="preserve"> IN0440 </t>
  </si>
  <si>
    <t>LUMINÁRIA BALIZADORA TIPO EMBUTIR BRANCO, DE LED, FLUXO LUMINOSO ≥ 150 LM, TEMPERATURA DE COR ≥ 3000 K, POTÊNCIA ≥ 3 W, TENSÃO 220 VCA, VIDA ÚTIL ≥ 20.000 HORAS, GARANTIA ≥ 1 ANO. REFERÊNCIA: BALIZADOR LED 3 W, CÓDIGO SE-355.1448 DA SAVEENERGY OU SIMILAR.</t>
  </si>
  <si>
    <t>76,0000000</t>
  </si>
  <si>
    <t>99,23%</t>
  </si>
  <si>
    <t xml:space="preserve"> M1585 </t>
  </si>
  <si>
    <t>Massa termoplástica aplicada por extrusão</t>
  </si>
  <si>
    <t>694,2120000</t>
  </si>
  <si>
    <t xml:space="preserve"> IN0616 </t>
  </si>
  <si>
    <t>Eletrocalha, 250mm x 50mm, chapa 18 (1,25mm), aço carbono, lisa, com aba (virola), com tampa de encaixe,
acabamento galvanizado à fogo.</t>
  </si>
  <si>
    <t>40,0000000</t>
  </si>
  <si>
    <t xml:space="preserve"> PEX.SAM 001 </t>
  </si>
  <si>
    <t>PROJETO EXECUTIVO DE TERRAPLENAGEM - Estação 35</t>
  </si>
  <si>
    <t>6.683,56</t>
  </si>
  <si>
    <t>7.351,92</t>
  </si>
  <si>
    <t xml:space="preserve"> PEX.SAM 056 </t>
  </si>
  <si>
    <t>PROJETO EXECUTIVO DE PAVIMENTAÇÃO - Sistema Viário da 2ª Avenida Sul - Ramos 400 e 300</t>
  </si>
  <si>
    <t xml:space="preserve"> PEX.SAM 062 </t>
  </si>
  <si>
    <t>PROJETO EXECUTIVO DE PAVIMENTAÇÃO - Sistema Viário da Avenida Central - Ramos 200 e 100</t>
  </si>
  <si>
    <t>99,24%</t>
  </si>
  <si>
    <t xml:space="preserve"> SE0519 </t>
  </si>
  <si>
    <t xml:space="preserve"> IN0482 </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</si>
  <si>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</si>
  <si>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 xml:space="preserve"> 00004222 </t>
  </si>
  <si>
    <t>GASOLINA COMUM</t>
  </si>
  <si>
    <t xml:space="preserve"> 00038124 </t>
  </si>
  <si>
    <t>ESPUMA EXPANSIVA DE POLIURETANO, APLICACAO MANUAL - 500 ML</t>
  </si>
  <si>
    <t>235,2000000</t>
  </si>
  <si>
    <t xml:space="preserve"> 00021071 </t>
  </si>
  <si>
    <t>TAMPAO FOFO SIMPLES COM BASE, CLASSE A15 CARGA MAX 1,5 T, 400 X 400 MM (COM INSCRICAO EM RELEVO DO TIPO DE REDE)</t>
  </si>
  <si>
    <t>31,0000000</t>
  </si>
  <si>
    <t>99,25%</t>
  </si>
  <si>
    <t xml:space="preserve"> 00007194 </t>
  </si>
  <si>
    <t>TELHA DE FIBROCIMENTO ONDULADA E = 6 MM, DE 2,44 X 1,10 M (SEM AMIANTO)</t>
  </si>
  <si>
    <t>209,3477825</t>
  </si>
  <si>
    <t xml:space="preserve"> E9527 </t>
  </si>
  <si>
    <t>Martelete perfurador/rompedor a ar comprimido de 25 kg para rocha com capacidade de</t>
  </si>
  <si>
    <t>268,8420686</t>
  </si>
  <si>
    <t xml:space="preserve"> 00040839 </t>
  </si>
  <si>
    <t>PARAFUSO, ASTM A307 - GRAU A, SEXTAVADO, ZINCADO, DIAMETRO 3/8" (9,52 MM), COMPRIMENTO 1 " (25,4 MM)</t>
  </si>
  <si>
    <t>CENTO</t>
  </si>
  <si>
    <t>50,3400000</t>
  </si>
  <si>
    <t xml:space="preserve"> 00001321 </t>
  </si>
  <si>
    <t>CHAPA DE ACO FINA A QUENTE BITOLA MSG 13, E = 2,25 MM (18,00 KG/M2)</t>
  </si>
  <si>
    <t>420,4800000</t>
  </si>
  <si>
    <t xml:space="preserve"> 00011587 </t>
  </si>
  <si>
    <t>FORRO DE PVC LISO, BRANCO, REGUA DE 10 CM, ESPESSURA DE 8 MM A 10 MM (COM COLOCACAO / SEM ESTRUTURA METALICA)</t>
  </si>
  <si>
    <t>65,0000000</t>
  </si>
  <si>
    <t>99,26%</t>
  </si>
  <si>
    <t xml:space="preserve"> IN0557 </t>
  </si>
  <si>
    <t>Identificadores Cabo Óptico</t>
  </si>
  <si>
    <t>260,0000000</t>
  </si>
  <si>
    <t xml:space="preserve"> PEX.SAM 087 </t>
  </si>
  <si>
    <t>PROJETO EXECUTIVO DE CÁLCULO ESTRUTURAL - FUNDAÇÕES - SR-63</t>
  </si>
  <si>
    <t>6.364,77</t>
  </si>
  <si>
    <t>7.001,25</t>
  </si>
  <si>
    <t xml:space="preserve"> PEX.SAM 089 </t>
  </si>
  <si>
    <t>PROJETO EXECUTIVO DE CÁLCULO ESTRUTURAL - METÁLICAS - SR-63</t>
  </si>
  <si>
    <t xml:space="preserve"> SE0598 </t>
  </si>
  <si>
    <t>ENSAIO TRIAXIAL DINÂMICO</t>
  </si>
  <si>
    <t>6.930,00</t>
  </si>
  <si>
    <t xml:space="preserve"> 00021029 </t>
  </si>
  <si>
    <t>MANGUEIRA DE INCENDIO, TIPO 1, DE 1 1/2", COMPRIMENTO = 15 M, TECIDO EM FIO DE POLIESTER E TUBO INTERNO EM BORRACHA SINTETICA, COM UNIOES ENGATE RAPIDO</t>
  </si>
  <si>
    <t>99,27%</t>
  </si>
  <si>
    <t xml:space="preserve"> 050072 </t>
  </si>
  <si>
    <t>BATERIA UNIPOWER 12V 7AH F187 CHUMBO-ACIDO, PARA NOBREAK</t>
  </si>
  <si>
    <t>47,0000000</t>
  </si>
  <si>
    <t xml:space="preserve"> IN0223 </t>
  </si>
  <si>
    <t>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(OTAM VENTILADORES) OU EQUIVALENTE TÉCNICO,</t>
  </si>
  <si>
    <t xml:space="preserve"> 00037758 </t>
  </si>
  <si>
    <t>CAMINHAO TRUCADO, PESO BRUTO TOTAL 23000 KG, CARGA UTIL MAXIMA 15285 KG, DISTANCIA ENTRE EIXOS 4,80 M, POTENCIA 326 CV (INCLUI CABINE E CHASSI, NAO INCLUI CARROCERIA)</t>
  </si>
  <si>
    <t xml:space="preserve"> IN0629 </t>
  </si>
  <si>
    <t>Caixa de embutir para distribuição de telefonia, 120x120x12 cm, em chapa de aço com pintura eletrostática a pó, fundo em madeira, fecho canhão em triângulo nas tampas, índice de resistência mecânica IK 8, IP 55,</t>
  </si>
  <si>
    <t xml:space="preserve"> IN0699 </t>
  </si>
  <si>
    <t>Válvula de gaveta flangeada de ferro fundido dúctil com cunha de borracha, corpo curto e acionamento com cabeçote (classe de pressão: 10 kgf/cm² / diâmetro da seção: 200 mm)</t>
  </si>
  <si>
    <t xml:space="preserve"> 030357 </t>
  </si>
  <si>
    <t>CANTONEIRA PARA DIVISORIA DE MARMORE OU GRANITO EM ACO INOX</t>
  </si>
  <si>
    <t>149,2400000</t>
  </si>
  <si>
    <t>99,28%</t>
  </si>
  <si>
    <t xml:space="preserve"> IN0578 </t>
  </si>
  <si>
    <t>Placa de fechamento cega, em aço, montagem em rack padrão 19", altura 1U, pintura em epóxi preta</t>
  </si>
  <si>
    <t xml:space="preserve"> E9510 </t>
  </si>
  <si>
    <t>Ventilador centrífugo baixa pressão com capacidade de 58 m³/min - 3,68 kW</t>
  </si>
  <si>
    <t>3.150,9843066</t>
  </si>
  <si>
    <t>2,13</t>
  </si>
  <si>
    <t>1,37</t>
  </si>
  <si>
    <t xml:space="preserve"> STI.SAM 008 </t>
  </si>
  <si>
    <t>ESTUDOS PRELIMINARES - REMANEJAMENTOS DA REGIÃO DA AV. CENTRAL (RAMOS 100 E 200)</t>
  </si>
  <si>
    <t xml:space="preserve"> STI.SAM 009 </t>
  </si>
  <si>
    <t>ESTUDOS PRELIMINARES - REMANEJAMENTOS DA REGIÃO DA 2ª AV.  (RAMOS 300 E 400) E ESTAÇÃO Nº 35</t>
  </si>
  <si>
    <t xml:space="preserve"> STI.SAM 010 </t>
  </si>
  <si>
    <t>ESTUDOS PRELIMINARES - REMANEJAMENTOS DA REGIÃO DA 1ª ROD.  (RAMOS 500 E 600) E ESTAÇÃO Nº 36</t>
  </si>
  <si>
    <t xml:space="preserve"> STI.SAM 012 </t>
  </si>
  <si>
    <t>ESTUDOS PRELIMINARES - REMANEJAMENTOS AO LONGO DA VIA PERMANENTE</t>
  </si>
  <si>
    <t>99,29%</t>
  </si>
  <si>
    <t xml:space="preserve"> PEX.SAM 008 </t>
  </si>
  <si>
    <t>PROJETO EXECUTIVO DE SINALIZAÇÃO DE SEGURANÇA - Estação 35</t>
  </si>
  <si>
    <t xml:space="preserve"> PEX.SAM 057 </t>
  </si>
  <si>
    <t>PROJETO EXECUTIVO DE SINALIZAÇÃO VIÁRIA - Sistema Viário da 2ª Avenida Sul - Ramos 400 e 300</t>
  </si>
  <si>
    <t xml:space="preserve"> PEX.SAM 063 </t>
  </si>
  <si>
    <t>PROJETO EXECUTIVO DE SINALIZAÇÃO VIÁRIA - Sistema Viário da Avenida Central - Ramos 200 e 100</t>
  </si>
  <si>
    <t xml:space="preserve"> 3631 </t>
  </si>
  <si>
    <t>Cantoneira "ZZ" para fixação de  perfilado, ref. Mopa ou similar</t>
  </si>
  <si>
    <t>1.260,0000000</t>
  </si>
  <si>
    <t xml:space="preserve"> 00000732 </t>
  </si>
  <si>
    <t>BOMBA CENTRIFUGA MOTOR ELETRICO TRIFASICO 0,99HP  DIAMETRO DE SUCCAO X ELEVACAO 1" X 1", DIAMETRO DO ROTOR 145 MM, HM/Q: 14 M / 8,4 M3/H A 40 M / 0,60 M3/H</t>
  </si>
  <si>
    <t>99,30%</t>
  </si>
  <si>
    <t xml:space="preserve"> SE0548 </t>
  </si>
  <si>
    <t>Desenvolvimento de Plano de Gestão de Resíduos - Tipo 2 (obra de grande porte), inclusive relatório técnico</t>
  </si>
  <si>
    <t xml:space="preserve"> 00000123 </t>
  </si>
  <si>
    <t>ADITIVO IMPERMEABILIZANTE DE PEGA NORMAL PARA ARGAMASSAS E CONCRETOS SEM ARMACAO, LIQUIDO E ISENTO DE CLORETOS</t>
  </si>
  <si>
    <t xml:space="preserve"> PEX.SAM 031 </t>
  </si>
  <si>
    <t>PROJETO EXECUTIVO DE INSTALAÇÕES PREDIAIS - PROTEÇÃO CONTRA INCÊNDIO (DETECÇÃO) - Estação 36</t>
  </si>
  <si>
    <t>5.834,79</t>
  </si>
  <si>
    <t>6.418,27</t>
  </si>
  <si>
    <t xml:space="preserve"> PEX.SAM 033 </t>
  </si>
  <si>
    <t>PROJETO EXECUTIVO DE INSTALAÇÕES PREDIAIS - ELÉTRICA (ATERRAMENTO E PROTEÇÃO CONTRA DESCARGAS ATMOSFÉRICAS - SPDA) - Estação 36</t>
  </si>
  <si>
    <t>0,72</t>
  </si>
  <si>
    <t xml:space="preserve"> IN0598 </t>
  </si>
  <si>
    <t>Leito aramado, 300mm x 100mm, bitola 3/16”, aço carbono, galvanizado à frio.</t>
  </si>
  <si>
    <t>110,0000000</t>
  </si>
  <si>
    <t>99,31%</t>
  </si>
  <si>
    <t xml:space="preserve"> IN0736 </t>
  </si>
  <si>
    <t>Redução de ferro fundido dúctil com bolsas e junta elástica para água (diâmetro de entrada: 800 mm / diâmetro de saída: 700 mm)</t>
  </si>
  <si>
    <t xml:space="preserve"> M0560 </t>
  </si>
  <si>
    <t>Desmoldante para fôrmas de madeira</t>
  </si>
  <si>
    <t>16,86</t>
  </si>
  <si>
    <t xml:space="preserve"> PEX.SAM 019 </t>
  </si>
  <si>
    <t>PROJETO EXECUTIVO DE CÁLCULO ESTRUTURAL - FUNDAÇÕES - Estação 36</t>
  </si>
  <si>
    <t>5.780,06</t>
  </si>
  <si>
    <t>6.358,07</t>
  </si>
  <si>
    <t xml:space="preserve"> SE0396 </t>
  </si>
  <si>
    <t>Cabo Coaxial de 1/2"</t>
  </si>
  <si>
    <t>124,0000000</t>
  </si>
  <si>
    <t xml:space="preserve"> 00020150 </t>
  </si>
  <si>
    <t>JOELHO, PVC SERIE R, 45 GRAUS, DN 75 MM, PARA ESGOTO OU AGUAS PLUVIAIS PREDIAIS</t>
  </si>
  <si>
    <t>254,0000000</t>
  </si>
  <si>
    <t xml:space="preserve"> 3302 </t>
  </si>
  <si>
    <t>Parafuso em aço inox, 3/8" x 1 1/2"</t>
  </si>
  <si>
    <t>2.856,0000000</t>
  </si>
  <si>
    <t>99,32%</t>
  </si>
  <si>
    <t xml:space="preserve"> IN0594 </t>
  </si>
  <si>
    <t xml:space="preserve"> 00037733 </t>
  </si>
  <si>
    <t>CACAMBA METALICA BASCULANTE COM CAPACIDADE DE 6 M3 (INCLUI MONTAGEM, NAO INCLUI CAMINHAO)</t>
  </si>
  <si>
    <t>0,1005623</t>
  </si>
  <si>
    <t xml:space="preserve"> SE0556 </t>
  </si>
  <si>
    <t>Carga e descarga mecânica de container metálico habitável</t>
  </si>
  <si>
    <t xml:space="preserve"> PEX.SAM 095 </t>
  </si>
  <si>
    <t>PROJETO EXECUTIVO DE INSTALAÇÕES PREDIAIS - PROTEÇÃO CONTRA INCÊNDIO (DETECÇÃO) - SR-63</t>
  </si>
  <si>
    <t>5.622,33</t>
  </si>
  <si>
    <t>6.184,56</t>
  </si>
  <si>
    <t xml:space="preserve"> SE0395 </t>
  </si>
  <si>
    <t xml:space="preserve"> PEX.SAM 024 </t>
  </si>
  <si>
    <t>PROJETO EXECUTIVO DE PAISAGISMO E ENTORNO - Estação 36</t>
  </si>
  <si>
    <t>6.081,99</t>
  </si>
  <si>
    <t xml:space="preserve"> STI.SAM 013 </t>
  </si>
  <si>
    <t>DIAGNÓSTICO AMBIENTAL SÓCIOPARTICIPATIVO</t>
  </si>
  <si>
    <t>6.078,95</t>
  </si>
  <si>
    <t>99,33%</t>
  </si>
  <si>
    <t xml:space="preserve"> 008540 </t>
  </si>
  <si>
    <t>ARRUELA LATAO 3/8"</t>
  </si>
  <si>
    <t>2.160,0000000</t>
  </si>
  <si>
    <t xml:space="preserve"> M0532 </t>
  </si>
  <si>
    <t>Escora tubular galvanizada regulável telescópica para tunnel liner - L = 2,42 a 4,00 m e capacidade de 1.750 a</t>
  </si>
  <si>
    <t>355,7532749</t>
  </si>
  <si>
    <t xml:space="preserve"> IN0719 </t>
  </si>
  <si>
    <t>Conjunto de parafuso em aço galvanizado a fogo  (diâmetro da seção:  33 mm, comprimento: 130 mm), com porca, contra porca e arruela. Similar ao Item CAESB Código 1515903014053</t>
  </si>
  <si>
    <t>496,0000000</t>
  </si>
  <si>
    <t xml:space="preserve"> IN0732 </t>
  </si>
  <si>
    <t>Curva 90° de ferro fundido dúctil com bolsas e junta elástica para água (diâmetro da seção: 600 mm)</t>
  </si>
  <si>
    <t xml:space="preserve"> 00001022 </t>
  </si>
  <si>
    <t>CABO DE COBRE, FLEXIVEL, CLASSE 4 OU 5, ISOLACAO EM PVC/A, ANTICHAMA BWF-B, COBERTURA PVC-ST1, ANTICHAMA BWF-B, 1 CONDUTOR, 0,6/1 KV, SECAO NOMINAL 2,5 MM2</t>
  </si>
  <si>
    <t>1.428,0000000</t>
  </si>
  <si>
    <t xml:space="preserve"> 00003915 </t>
  </si>
  <si>
    <t>LUVA DE FERRO GALVANIZADO, COM ROSCA BSP, DE 4"</t>
  </si>
  <si>
    <t>30,0000000</t>
  </si>
  <si>
    <t>99,34%</t>
  </si>
  <si>
    <t xml:space="preserve"> 00013803 </t>
  </si>
  <si>
    <t>COMPRESSOR DE AR REBOCAVEL, VAZAO *89* PCM, PRESSAO EFETIVA DE TRABALHO *102* PSI, MOTOR DIESEL, POTENCIA *20* CV</t>
  </si>
  <si>
    <t xml:space="preserve"> SE0538 </t>
  </si>
  <si>
    <t>Balão diâmetro 1,00 m, para poço de visita (PV), com uma aduela, diâmetro 1,00 x 1,00 m, para redes, diâmetro 150 mm, sem excêntrica</t>
  </si>
  <si>
    <t xml:space="preserve"> 00002674 </t>
  </si>
  <si>
    <t>ELETRODUTO DE PVC RIGIDO ROSCAVEL DE 3/4 ", SEM LUVA</t>
  </si>
  <si>
    <t>1.014,5580000</t>
  </si>
  <si>
    <t xml:space="preserve"> 00020151 </t>
  </si>
  <si>
    <t>JOELHO, PVC SERIE R, 45 GRAUS, DN 100 MM, PARA ESGOTO OU AGUAS PLUVIAIS PREDIAIS</t>
  </si>
  <si>
    <t>166,0000000</t>
  </si>
  <si>
    <t xml:space="preserve"> SE0507 </t>
  </si>
  <si>
    <t>Isolador não endereçável, instalação a 2 fios por laço, conter indicação visual no próprio corpo que sinalize a atuação do isolador, classe A ou B.</t>
  </si>
  <si>
    <t xml:space="preserve"> SE0394 </t>
  </si>
  <si>
    <t xml:space="preserve"> PEX.SAM 023 </t>
  </si>
  <si>
    <t>PROJETO EXECUTIVO DE IMPERMEABILIZAÇÕES - Estação 36</t>
  </si>
  <si>
    <t>5.157,32</t>
  </si>
  <si>
    <t>5.673,05</t>
  </si>
  <si>
    <t>99,35%</t>
  </si>
  <si>
    <t xml:space="preserve"> 00043082 </t>
  </si>
  <si>
    <t>PERFIL "I" DE ACO LAMINADO, ABAS PARALELAS, "W", QUALQUER BITOLA</t>
  </si>
  <si>
    <t xml:space="preserve"> IN0767 </t>
  </si>
  <si>
    <t>Tubo de ferro fundido dúctil com flanges para água (classe de pressão: 16 kgf/cm² / comprimento: 1,50 m / diâmetro da seção: 600 mm) ( item: 1515903042206)</t>
  </si>
  <si>
    <t xml:space="preserve"> 7489 </t>
  </si>
  <si>
    <t>Cotovelo 90º reto 600 x 100 mm para eletrocalha metálica, Leitofort (ref.: Mopa ou similar)</t>
  </si>
  <si>
    <t xml:space="preserve"> PEX.SAM 091 </t>
  </si>
  <si>
    <t>PROJETO EXECUTIVO DE INSTALAÇÕES PREDIAIS - HIDRÁULICAS (ÁGUA POTÁVEL) - SR-63</t>
  </si>
  <si>
    <t>5.092,57</t>
  </si>
  <si>
    <t>5.601,83</t>
  </si>
  <si>
    <t xml:space="preserve"> PEX.SAM 092 </t>
  </si>
  <si>
    <t>PROJETO EXECUTIVO DE INSTALAÇÕES PREDIAIS - SANITÁRIAS (ESGOTO) - SR-63</t>
  </si>
  <si>
    <t>99,36%</t>
  </si>
  <si>
    <t xml:space="preserve"> PEX.SAM 093 </t>
  </si>
  <si>
    <t>PROJETO EXECUTIVO DE INSTALAÇÕES PREDIAIS - PLUVIAL (ÁGUAS PLUVIAIS) - SR-63</t>
  </si>
  <si>
    <t xml:space="preserve"> 00004351 </t>
  </si>
  <si>
    <t>PARAFUSO NIQUELADO 3 1/2" COM ACABAMENTO CROMADO PARA FIXAR PECA SANITARIA, INCLUI PORCA CEGA, ARRUELA E BUCHA DE NYLON TAMANHO S-8</t>
  </si>
  <si>
    <t xml:space="preserve"> 00002681 </t>
  </si>
  <si>
    <t>ELETRODUTO DE PVC RIGIDO ROSCAVEL DE 2 ", SEM LUVA</t>
  </si>
  <si>
    <t>262,0000000</t>
  </si>
  <si>
    <t xml:space="preserve"> 00010892 </t>
  </si>
  <si>
    <t>EXTINTOR DE INCENDIO PORTATIL COM CARGA DE PO QUIMICO SECO (PQS) DE 6 KG, CLASSE BC</t>
  </si>
  <si>
    <t xml:space="preserve"> PEX.SAM 069 </t>
  </si>
  <si>
    <t>PROJETO EXECUTIVO DE SINALIZAÇÃO VIÁRIA - Sistema Viário Complementar ao Longo da Via Permanente</t>
  </si>
  <si>
    <t>5.038,24</t>
  </si>
  <si>
    <t>5.542,06</t>
  </si>
  <si>
    <t xml:space="preserve"> 00036397 </t>
  </si>
  <si>
    <t>BETONEIRA, CAPACIDADE NOMINAL 600 L, CAPACIDADE DE MISTURA  360L, MOTOR ELETRICO TRIFASICO 220/380V, POTENCIA 4CV, EXCLUSO CARREGADOR</t>
  </si>
  <si>
    <t xml:space="preserve"> 00040424 </t>
  </si>
  <si>
    <t>CHAPA DE ACO CARBONO LAMINADO A QUENTE, QUALIDADE ESTRUTURAL, BITOLA 3/16", E =4,75 MM (37,29 KG/M2)</t>
  </si>
  <si>
    <t>331,1277600</t>
  </si>
  <si>
    <t>99,37%</t>
  </si>
  <si>
    <t xml:space="preserve"> SE0335 </t>
  </si>
  <si>
    <t>Montagem, comissionamento e testes  dos cabos de fibra ótica monomodo de 6 pares.</t>
  </si>
  <si>
    <t xml:space="preserve"> M2050 </t>
  </si>
  <si>
    <t>Geotêxtil não-tecido agulhado em poliéster - resistência à tração longitudinal de 9 kN/m</t>
  </si>
  <si>
    <t>1.197,8820000</t>
  </si>
  <si>
    <t xml:space="preserve"> IN0680 </t>
  </si>
  <si>
    <t xml:space="preserve"> 00043492 </t>
  </si>
  <si>
    <t>EPI - FAMILIA SOLDADOR - HORISTA (ENCARGOS COMPLEMENTARES - COLETADO CAIXA)</t>
  </si>
  <si>
    <t>1,82</t>
  </si>
  <si>
    <t xml:space="preserve"> SE0513 </t>
  </si>
  <si>
    <t xml:space="preserve"> 036598 </t>
  </si>
  <si>
    <t>VERGALHAO ZINCADO ROSCA TOTAL, 3/8 " (10 MM)</t>
  </si>
  <si>
    <t>452,0000000</t>
  </si>
  <si>
    <t xml:space="preserve"> M102350001 </t>
  </si>
  <si>
    <t>GRAPA EM ACO GALV.</t>
  </si>
  <si>
    <t>1.132,0000000</t>
  </si>
  <si>
    <t xml:space="preserve"> 037128 </t>
  </si>
  <si>
    <t>DISCO DIAMANTADO STAMACO 105mm FURO 20mm</t>
  </si>
  <si>
    <t>170,6760000</t>
  </si>
  <si>
    <t>99,38%</t>
  </si>
  <si>
    <t xml:space="preserve"> IN0523 </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</si>
  <si>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</si>
  <si>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 xml:space="preserve"> SE0298 </t>
  </si>
  <si>
    <t>FORNECIMENTO E INSTALAÇÃO DO QUADRO TERMINAL DA SUBESTAÇÃO RETIFICADORA (QDF-SR) SR63</t>
  </si>
  <si>
    <t xml:space="preserve"> 007074 </t>
  </si>
  <si>
    <t>CHAPA ACO FINA A FRIO #26 0,50mm (4,00kg/m2)</t>
  </si>
  <si>
    <t>290,0160000</t>
  </si>
  <si>
    <t xml:space="preserve"> 00003470 </t>
  </si>
  <si>
    <t>COTOVELO 90 GRAUS DE FERRO GALVANIZADO, COM ROSCA BSP, DE 2 1/2"</t>
  </si>
  <si>
    <t xml:space="preserve"> 00003093 </t>
  </si>
  <si>
    <t>FECHADURA ROSETA REDONDA PARA PORTA INTERNA, EM ACO INOX (MAQUINA, TESTA E CONTRA-TESTA) E EM ZAMAC (MACANETA, LINGUETA E TRINCOS) COM ACABAMENTO CROMADO, MAQUINA DE 55 MM, INCLUINDO CHAVE TIPO INTERNA</t>
  </si>
  <si>
    <t xml:space="preserve"> IN0739 </t>
  </si>
  <si>
    <t>Extremidade de ferro fundido dúctil com flange, ponta e aba de vedação para água (classe de pressão: 10 kgf/cm² / diâmetro da seção: 600 mm)</t>
  </si>
  <si>
    <t>99,39%</t>
  </si>
  <si>
    <t xml:space="preserve"> IN0452 </t>
  </si>
  <si>
    <t>JUNÇÃO EM T PARA ELETROCALHA 150X50 MM</t>
  </si>
  <si>
    <t>33,0000000</t>
  </si>
  <si>
    <t xml:space="preserve"> 11625 </t>
  </si>
  <si>
    <t>Cabo 1P x 22 AWG, profibus</t>
  </si>
  <si>
    <t>356,0000000</t>
  </si>
  <si>
    <t xml:space="preserve"> IN0731 </t>
  </si>
  <si>
    <t>Toco de ferro fundido dúctil com flanges para água (classe de pressão: 10 kgf/cm² / comprimento: 0,50 m / diâmetro da seção: 800 mm / tipo de pintura: betuminosa)</t>
  </si>
  <si>
    <t xml:space="preserve"> 00000586 </t>
  </si>
  <si>
    <t>CANTONEIRA ALUMINIO ABAS IGUAIS 1 ", E = 3 /16 "</t>
  </si>
  <si>
    <t>185,1000000</t>
  </si>
  <si>
    <t>26,82</t>
  </si>
  <si>
    <t xml:space="preserve"> 11 </t>
  </si>
  <si>
    <t>Conjunto de ponteiras (25un)  filtrantes com 40mde coletores para rebaixamento de lençol freático e  equipamento (aluguel mensal)</t>
  </si>
  <si>
    <t>0,7368000</t>
  </si>
  <si>
    <t xml:space="preserve"> 00037555 </t>
  </si>
  <si>
    <t>ESGUICHO JATO REGULAVEL, TIPO ELKHART, ENGATE RAPIDO 2 1/2", PARA COMBATE A INCENDIO</t>
  </si>
  <si>
    <t xml:space="preserve"> E9069 </t>
  </si>
  <si>
    <t>Vibrador de imersão para concreto - 4,10 kW</t>
  </si>
  <si>
    <t>427,4560683</t>
  </si>
  <si>
    <t>99,40%</t>
  </si>
  <si>
    <t xml:space="preserve"> E9559 </t>
  </si>
  <si>
    <t>Aquecedor de fluido térmico - 12 kW</t>
  </si>
  <si>
    <t>86,24</t>
  </si>
  <si>
    <t xml:space="preserve"> 007060 </t>
  </si>
  <si>
    <t>PEDRA ZERO/PEDRISCO/CASCALHO</t>
  </si>
  <si>
    <t xml:space="preserve"> 00020152 </t>
  </si>
  <si>
    <t>JOELHO, PVC SERIE R, 45 GRAUS, DN 150 MM, PARA ESGOTO OU AGUAS PLUVIAIS PREDIAIS</t>
  </si>
  <si>
    <t xml:space="preserve"> SE0535 </t>
  </si>
  <si>
    <t>Escavação manual de valas em solo com água, profundidade maior que 3,00 a 4,50 m</t>
  </si>
  <si>
    <t>41,4800000</t>
  </si>
  <si>
    <t xml:space="preserve"> 00006300 </t>
  </si>
  <si>
    <t>TE DE FERRO GALVANIZADO, DE 4"</t>
  </si>
  <si>
    <t xml:space="preserve"> SE0382 </t>
  </si>
  <si>
    <t xml:space="preserve"> IN0501 </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</si>
  <si>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</si>
  <si>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80,0000000</t>
  </si>
  <si>
    <t xml:space="preserve"> 00010997 </t>
  </si>
  <si>
    <t>ELETRODO REVESTIDO AWS - E7018, DIAMETRO IGUAL A 4,00 MM</t>
  </si>
  <si>
    <t>112,9695000</t>
  </si>
  <si>
    <t>99,41%</t>
  </si>
  <si>
    <t xml:space="preserve"> M1656 </t>
  </si>
  <si>
    <t>Tubo de PVC ponta e bolsa para esgoto - D = 75 mm (3”)</t>
  </si>
  <si>
    <t xml:space="preserve"> IN0439 </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</si>
  <si>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</si>
  <si>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 xml:space="preserve"> 00011976 </t>
  </si>
  <si>
    <t>CHUMBADOR, DIAMETRO 1/4" COM PARAFUSO 1/4" X 40 MM</t>
  </si>
  <si>
    <t>3.078,0000000</t>
  </si>
  <si>
    <t>1,49</t>
  </si>
  <si>
    <t xml:space="preserve"> IN0788 </t>
  </si>
  <si>
    <t>BOMBONA 100 L</t>
  </si>
  <si>
    <t xml:space="preserve"> IN0561 </t>
  </si>
  <si>
    <t xml:space="preserve"> IN0553 </t>
  </si>
  <si>
    <t>Caixa de Emenda</t>
  </si>
  <si>
    <t xml:space="preserve"> 006947 </t>
  </si>
  <si>
    <t>TAMPAO DE FERRO CIRCULAR DT 500 COM TRAVA 600mm</t>
  </si>
  <si>
    <t xml:space="preserve"> 10492 </t>
  </si>
  <si>
    <t>Cesta Básica</t>
  </si>
  <si>
    <t>99,42%</t>
  </si>
  <si>
    <t xml:space="preserve"> 00001337 </t>
  </si>
  <si>
    <t>CHAPA DE ACO XADREZ PARA PISOS, E = 1/4 " (6,30 MM) 54,53 KG/M2</t>
  </si>
  <si>
    <t>242,2400000</t>
  </si>
  <si>
    <t xml:space="preserve"> SE0564 </t>
  </si>
  <si>
    <t>Locação de banheiro químico com duas manutenções semanais</t>
  </si>
  <si>
    <t>loc/un/mê</t>
  </si>
  <si>
    <t xml:space="preserve"> 00010505 </t>
  </si>
  <si>
    <t>VIDRO TEMPERADO INCOLOR E = 6 MM, SEM COLOCACAO</t>
  </si>
  <si>
    <t>27,3600000</t>
  </si>
  <si>
    <t xml:space="preserve"> 00020271 </t>
  </si>
  <si>
    <t>TANQUE DE LOUCA BRANCA, COM COLUNA, *30* L</t>
  </si>
  <si>
    <t>9,0000000</t>
  </si>
  <si>
    <t xml:space="preserve"> M1655 </t>
  </si>
  <si>
    <t>Tubo de PVC ponta e bolsa para esgoto - D = 50 mm (2”)</t>
  </si>
  <si>
    <t>443,6600000</t>
  </si>
  <si>
    <t xml:space="preserve"> 00000122 </t>
  </si>
  <si>
    <t>ADESIVO PLASTICO PARA PVC, FRASCO COM *850* GR</t>
  </si>
  <si>
    <t>54,2742652</t>
  </si>
  <si>
    <t xml:space="preserve"> 00020963 </t>
  </si>
  <si>
    <t>CAIXA DE INCENDIO/ABRIGO PARA MANGUEIRA, DE SOBREPOR/EXTERNA, COM 90 X 60 X 17 CM, EM CHAPA DE ACO, PORTA COM VENTILACAO, VISOR COM A INSCRICAO "INCENDIO", SUPORTE/CESTA INTERNA PARA A MANGUEIRA, PINTURA ELETROSTATICA VERMELHA</t>
  </si>
  <si>
    <t xml:space="preserve"> 00043485 </t>
  </si>
  <si>
    <t>EPI - FAMILIA ENCANADOR - HORISTA (ENCARGOS COMPLEMENTARES - COLETADO CAIXA)</t>
  </si>
  <si>
    <t>1,08</t>
  </si>
  <si>
    <t>99,43%</t>
  </si>
  <si>
    <t xml:space="preserve"> 00040343 </t>
  </si>
  <si>
    <t>ANEL DE VEDACAO/JUNTA ELASTICA, H = *16* MM, PARA TUBO DE CONCRETO, DN 600 MM</t>
  </si>
  <si>
    <t xml:space="preserve"> PEX.SAM 097 </t>
  </si>
  <si>
    <t>PROJETO EXECUTIVO DE INSTALAÇÕES PREDIAIS - ELÉTRICA (ATERRAMENTO E PROTEÇÃO CONTRA DESCARGAS ATMOSFÉRICAS - SPDA) - SR-63</t>
  </si>
  <si>
    <t>3.872,60</t>
  </si>
  <si>
    <t>4.259,86</t>
  </si>
  <si>
    <t xml:space="preserve"> 00004262 </t>
  </si>
  <si>
    <t>PA CARREGADEIRA SOBRE RODAS, POTENCIA LIQUIDA 128 HP, CAPACIDADE DA CACAMBA DE 1,7 A 2,8 M3, PESO OPERACIONAL MAXIMO DE 11632 KG</t>
  </si>
  <si>
    <t>0,0061301</t>
  </si>
  <si>
    <t xml:space="preserve"> SE0536 </t>
  </si>
  <si>
    <t>Nivelamento do fundo de valas</t>
  </si>
  <si>
    <t>845,4500000</t>
  </si>
  <si>
    <t>4,99</t>
  </si>
  <si>
    <t xml:space="preserve"> 00014112 </t>
  </si>
  <si>
    <t>TAMPAO FOFO SIMPLES COM BASE, CLASSE A15 CARGA MAX 1,5 T, 400 X 600 MM (COM INSCRICAO EM RELEVO DO TIPO DE REDE)</t>
  </si>
  <si>
    <t>13,0000000</t>
  </si>
  <si>
    <t xml:space="preserve"> IN0502 </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</si>
  <si>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</si>
  <si>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 xml:space="preserve"> 00006079 </t>
  </si>
  <si>
    <t>ARGILA, ARGILA VERMELHA OU ARGILA ARENOSA (RETIRADA NA JAZIDA, SEM TRANSPORTE)</t>
  </si>
  <si>
    <t>71,7125000</t>
  </si>
  <si>
    <t xml:space="preserve"> IN0449 </t>
  </si>
  <si>
    <t>JUNÇÃO EM T PARA PERFILADO 38X38</t>
  </si>
  <si>
    <t>320,7600000</t>
  </si>
  <si>
    <t>99,44%</t>
  </si>
  <si>
    <t xml:space="preserve"> SE0544 </t>
  </si>
  <si>
    <t>Desenvolvimento de Plano de Gestão de Resíduos - Tipo 1 (obra de pequeno e médio porte), inclusive relatório técnico</t>
  </si>
  <si>
    <t xml:space="preserve"> 00000392 </t>
  </si>
  <si>
    <t>ABRACADEIRA EM ACO PARA AMARRACAO DE ELETRODUTOS, TIPO D, COM 1/2" E PARAFUSO DE FIXACAO</t>
  </si>
  <si>
    <t>1.974,6202170</t>
  </si>
  <si>
    <t xml:space="preserve"> 00006005 </t>
  </si>
  <si>
    <t>REGISTRO GAVETA COM ACABAMENTO E CANOPLA CROMADOS, SIMPLES, BITOLA 3/4 " (REF 1509)</t>
  </si>
  <si>
    <t>43,0000000</t>
  </si>
  <si>
    <t xml:space="preserve"> 002027 </t>
  </si>
  <si>
    <t>SUPORTE/GANCHO CURTO EM PERFILADO PARA LUMINARIA</t>
  </si>
  <si>
    <t>972,0000000</t>
  </si>
  <si>
    <t xml:space="preserve"> SE0557 </t>
  </si>
  <si>
    <t>Transporte mecânica de container metálico habitável</t>
  </si>
  <si>
    <t>t*km</t>
  </si>
  <si>
    <t xml:space="preserve"> SE0454 </t>
  </si>
  <si>
    <t>1.056,0000000</t>
  </si>
  <si>
    <t>3,67</t>
  </si>
  <si>
    <t xml:space="preserve"> IN0453 </t>
  </si>
  <si>
    <t>JUNÇÃO EM L PARA ELETROCALHA 150X50 MM</t>
  </si>
  <si>
    <t xml:space="preserve"> SE0316 </t>
  </si>
  <si>
    <t>Montagem de leito para cabos tipo médio especial aba de 600x100mm barra de 3m.</t>
  </si>
  <si>
    <t>99,45%</t>
  </si>
  <si>
    <t xml:space="preserve"> 8811 </t>
  </si>
  <si>
    <t>Barra redonda de aço mecanico laminado 1/2" (0,99 kg/m)</t>
  </si>
  <si>
    <t>240,0000000</t>
  </si>
  <si>
    <t>64,0000000</t>
  </si>
  <si>
    <t xml:space="preserve"> IN0625 </t>
  </si>
  <si>
    <t>Patch cord cat.5e, U/UTP, condutor de cobre nu multifilar, condutor de cobre puro, quatro pares 24 AWG,
padrão de montagem T568A/B, largura de banda até 100 MHz, tamanho 2,5m.</t>
  </si>
  <si>
    <t>129,0000000</t>
  </si>
  <si>
    <t xml:space="preserve"> 00007697 </t>
  </si>
  <si>
    <t>TUBO ACO GALVANIZADO COM COSTURA, CLASSE MEDIA, DN 1.1/2", E = *3,25* MM, PESO *3,61* KG/M (NBR 5580)</t>
  </si>
  <si>
    <t>47,7648480</t>
  </si>
  <si>
    <t xml:space="preserve"> 00010904 </t>
  </si>
  <si>
    <t>REGISTRO OU VALVULA GLOBO ANGULAR EM LATAO, PARA HIDRANTES EM INSTALACAO PREDIAL DE INCENDIO, 45 GRAUS, DIAMETRO DE 2 1/2", COM VOLANTE, CLASSE DE PRESSAO DE ATE 200 PSI</t>
  </si>
  <si>
    <t>22,0000000</t>
  </si>
  <si>
    <t xml:space="preserve"> IN0705 </t>
  </si>
  <si>
    <t>Junta de desmontagem travada axialmente (classe de pressão: 10 kgf/cm² / diâmetro da seção: 200 mm)</t>
  </si>
  <si>
    <t xml:space="preserve"> SE0550 </t>
  </si>
  <si>
    <t>Fornecimento e assentamento de degrau para escada em barra de aço CA-50, diâmetro 3/4, forma em U com largura de 40 cm, dobrado e zincado, para parede de concreto</t>
  </si>
  <si>
    <t>57,0000000</t>
  </si>
  <si>
    <t xml:space="preserve"> 00003469 </t>
  </si>
  <si>
    <t>COTOVELO 90 GRAUS DE FERRO GALVANIZADO, COM ROSCA BSP, DE 4"</t>
  </si>
  <si>
    <t>99,46%</t>
  </si>
  <si>
    <t xml:space="preserve"> E9007 </t>
  </si>
  <si>
    <t>Bomba de pistão triplex com capacidade de 7,80 m³/h (130 l/min) - 8,20 kW</t>
  </si>
  <si>
    <t>169,3735700</t>
  </si>
  <si>
    <t xml:space="preserve"> IN0753 </t>
  </si>
  <si>
    <t>Extremidade de ferro fundido dúctil com flange e ponta para água (classe de pressão: 10 kgf/cm² / diâmetro da seção: 600 mm)</t>
  </si>
  <si>
    <t xml:space="preserve"> PEX.SAM 018 </t>
  </si>
  <si>
    <t>PROJETO EXECUTIVO DE TERRAPLENAGEM - Estação 36</t>
  </si>
  <si>
    <t>3.341,78</t>
  </si>
  <si>
    <t>3.675,96</t>
  </si>
  <si>
    <t xml:space="preserve"> SE0397 </t>
  </si>
  <si>
    <t>Eletroduto de Aço Galvanizado de 1.1/2"</t>
  </si>
  <si>
    <t>54,0000000</t>
  </si>
  <si>
    <t xml:space="preserve"> 00011955 </t>
  </si>
  <si>
    <t>PARAFUSO DE LATAO COM ACABAMENTO CROMADO PARA FIXAR PECA SANITARIA, INCLUI PORCA CEGA, ARRUELA E BUCHA DE NYLON TAMANHO S-10</t>
  </si>
  <si>
    <t>661,0000000</t>
  </si>
  <si>
    <t xml:space="preserve"> 00043468 </t>
  </si>
  <si>
    <t>FERRAMENTAS - FAMILIA SOLDADOR - HORISTA (ENCARGOS COMPLEMENTARES - COLETADO CAIXA)</t>
  </si>
  <si>
    <t xml:space="preserve"> SE0565 </t>
  </si>
  <si>
    <t>PLACA DE SINALIZACAO EM CHAPA DE ALUMINIO COM PINTURA REFLETIVA, E = 2 MM</t>
  </si>
  <si>
    <t xml:space="preserve"> 00010583 </t>
  </si>
  <si>
    <t>ELEMENTO VAZADO DE CONCRETO, VENEZIANA *39 X 22 X 15* CM</t>
  </si>
  <si>
    <t xml:space="preserve"> IN0630 </t>
  </si>
  <si>
    <t>Caixa de embutir para distribuição de telefonia, 40x40x12 cm, em chapa de aço com pintura eletrostática a pó, fundo em madeira, fecho canhão em triângulo nas tampas, índice de resistência mecânica IK 8, IP 55,</t>
  </si>
  <si>
    <t xml:space="preserve"> 00010777 </t>
  </si>
  <si>
    <t>LOCACAO DE CONTAINER 2,30 X 4,30 M, ALT. 2,50 M, PARA SANITARIO, COM 3 BACIAS, 4 CHUVEIROS, 1 LAVATORIO E 1 MICTORIO (NAO INCLUI MOBILIZACAO/DESMOBILIZACAO)</t>
  </si>
  <si>
    <t xml:space="preserve"> 008652 </t>
  </si>
  <si>
    <t>ACABAMENTO PARA VALVULA DE DESCARGA PARA PCD ECO CONFORTO HYDRA</t>
  </si>
  <si>
    <t>99,47%</t>
  </si>
  <si>
    <t xml:space="preserve"> 00009875 </t>
  </si>
  <si>
    <t>TUBO PVC, SOLDAVEL, DN 50 MM, PARA AGUA FRIA (NBR-5648)</t>
  </si>
  <si>
    <t>175,9996400</t>
  </si>
  <si>
    <t>20,24</t>
  </si>
  <si>
    <t xml:space="preserve"> 00003081 </t>
  </si>
  <si>
    <t>FECHADURA ESPELHO PARA PORTA EXTERNA, EM ACO INOX (MAQUINA, TESTA E CONTRA-TESTA) E EM ZAMAC (MACANETA, LINGUETA E TRINCOS) COM ACABAMENTO CROMADO, MAQUINA DE 55 MM, INCLUINDO CHAVE TIPO CILINDRO</t>
  </si>
  <si>
    <t xml:space="preserve"> 00004425 </t>
  </si>
  <si>
    <t>VIGA NAO APARELHADA  *6 X 12* CM, EM MACARANDUBA, ANGELIM OU EQUIVALENTE DA REGIAO - BRUTA</t>
  </si>
  <si>
    <t>97,8087650</t>
  </si>
  <si>
    <t xml:space="preserve"> 00039432 </t>
  </si>
  <si>
    <t>FITA DE PAPEL REFORCADA COM LAMINA DE METAL PARA REFORCO DE CANTOS DE CHAPA DE GESSO PARA DRYWALL</t>
  </si>
  <si>
    <t>1.271,3923800</t>
  </si>
  <si>
    <t xml:space="preserve"> IN0511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</si>
  <si>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</si>
  <si>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E9733 </t>
  </si>
  <si>
    <t>Máquina tirefonadora e parafusadora - 6,70 kW</t>
  </si>
  <si>
    <t>8,99</t>
  </si>
  <si>
    <t xml:space="preserve"> 00013896 </t>
  </si>
  <si>
    <t>VIBRADOR DE IMERSAO, DIAMETRO DA PONTEIRA DE *45* MM, COM MOTOR ELETRICO TRIFASICO DE 2 HP (2 CV)</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</si>
  <si>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</si>
  <si>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</si>
  <si>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</si>
  <si>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11,0000000</t>
  </si>
  <si>
    <t xml:space="preserve"> 00010228 </t>
  </si>
  <si>
    <t>VALVULA DE DESCARGA METALICA, BASE 1 1/2 " E ACABAMENTO METALICO CROMADO</t>
  </si>
  <si>
    <t xml:space="preserve"> IN0708 </t>
  </si>
  <si>
    <t>Luva de polietileno de alta densidade eletrofusão injetada  (classe de pressão: 10 kgf/cm² / diâmetro externo: 355 mm / tipo de resina: PE100 )</t>
  </si>
  <si>
    <t xml:space="preserve"> IN0450 </t>
  </si>
  <si>
    <t>JUNÇÃO EM L PARA PERFILADO 38X38</t>
  </si>
  <si>
    <t>10,79</t>
  </si>
  <si>
    <t>99,48%</t>
  </si>
  <si>
    <t xml:space="preserve"> IN0512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</si>
  <si>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</si>
  <si>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E9082 </t>
  </si>
  <si>
    <t>Bate-estaca hidráulico para defensas montado em caminhão guindauto com capacidade de</t>
  </si>
  <si>
    <t>9,3956256</t>
  </si>
  <si>
    <t xml:space="preserve"> 00034357 </t>
  </si>
  <si>
    <t>REJUNTE CIMENTICIO, QUALQUER COR</t>
  </si>
  <si>
    <t>924,6703600</t>
  </si>
  <si>
    <t xml:space="preserve"> IN0579 </t>
  </si>
  <si>
    <t>Bandeja fixa para rack 19", em aço, 4 pontos de fixação, com aletas para ventilação, pintura em epóxi preta</t>
  </si>
  <si>
    <t xml:space="preserve"> PEX.SAM 038 </t>
  </si>
  <si>
    <t>PROJETO EXECUTIVO DE TERRAPLENAGEM - Viaduto Rodoviário 2ª Avenida Sul</t>
  </si>
  <si>
    <t>3.087,23</t>
  </si>
  <si>
    <t>3.395,95</t>
  </si>
  <si>
    <t xml:space="preserve"> PEX.SAM 041 </t>
  </si>
  <si>
    <t>PROJETO EXECUTIVO DE TERRAPLENAGEM - Viaduto Rodoviário 1ª Rodovia Sul</t>
  </si>
  <si>
    <t xml:space="preserve"> O.08.000.063006 </t>
  </si>
  <si>
    <t>Tubo de cobre flexível para sistema de ar condicionado, espessura 1/32" - diâmetro 5/8" (0,346 kg/m)</t>
  </si>
  <si>
    <t>85,8000000</t>
  </si>
  <si>
    <t xml:space="preserve"> PEX.SAM 086 </t>
  </si>
  <si>
    <t>PROJETO EXECUTIVO DE TERRAPLENAGEM - SR-63</t>
  </si>
  <si>
    <t>3.066,57</t>
  </si>
  <si>
    <t>3.373,23</t>
  </si>
  <si>
    <t xml:space="preserve"> PEX.SAM 096 </t>
  </si>
  <si>
    <t>PROJETO EXECUTIVO DE INSTALAÇÕES PREDIAIS - PROTEÇÃO CONTRA INCÊNDIO (COMBATE) - SR-63</t>
  </si>
  <si>
    <t xml:space="preserve"> IN0774 </t>
  </si>
  <si>
    <t>Fotocópia de papel para folha A1</t>
  </si>
  <si>
    <t>675,0000000</t>
  </si>
  <si>
    <t xml:space="preserve"> 00036215 </t>
  </si>
  <si>
    <t>BANCO ARTICULADO PARA BANHO, EM ACO INOX POLIDO, 70* CM X 45* CM</t>
  </si>
  <si>
    <t>99,49%</t>
  </si>
  <si>
    <t xml:space="preserve"> PEX.SAM 025 </t>
  </si>
  <si>
    <t>PROJETO EXECUTIVO DE SINALIZAÇÃO DE SEGURANÇA - Estação 36</t>
  </si>
  <si>
    <t xml:space="preserve"> M0789 </t>
  </si>
  <si>
    <t>Conjunto para fixação de placas em aço galvanizado composto por barra chata, abraçadeira, parafusos,</t>
  </si>
  <si>
    <t>150,3835200</t>
  </si>
  <si>
    <t xml:space="preserve"> 00004226 </t>
  </si>
  <si>
    <t>GAS DE COZINHA - GLP</t>
  </si>
  <si>
    <t>346,5176000</t>
  </si>
  <si>
    <t xml:space="preserve"> IN0603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</si>
  <si>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</si>
  <si>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56,0000000</t>
  </si>
  <si>
    <t xml:space="preserve"> 033225 </t>
  </si>
  <si>
    <t>MOLDE P/ SOLDA EXOTERMICA GTB 16Y2</t>
  </si>
  <si>
    <t>31,7200000</t>
  </si>
  <si>
    <t xml:space="preserve"> 00039485 </t>
  </si>
  <si>
    <t>KIT PORTA PRONTA DE MADEIRA, FOLHA LEVE (NBR 15930) DE 900 X 2100 MM, DE 35 MM A 40 MM DE ESPESSURA, COM MARCO EM ACO, NUCLEO COLMEIA, CAPA LISA EM HDF, ACABAMENTO MELAMINICO BRANCO (INCLUI MARCO, ALIZARES, DOBRADICAS E FECHADURA)</t>
  </si>
  <si>
    <t xml:space="preserve"> E9518 </t>
  </si>
  <si>
    <t>Grade de 24 discos rebocável de D = 60 cm (24”)</t>
  </si>
  <si>
    <t xml:space="preserve"> 10761 </t>
  </si>
  <si>
    <t>Refeição - café da manhã ( café com leite e dois pães com manteiga)</t>
  </si>
  <si>
    <t>6,11</t>
  </si>
  <si>
    <t xml:space="preserve"> 00034636 </t>
  </si>
  <si>
    <t>CAIXA D'AGUA EM POLIETILENO 1000 LITROS, COM TAMPA</t>
  </si>
  <si>
    <t xml:space="preserve"> 00001381 </t>
  </si>
  <si>
    <t>ARGAMASSA COLANTE AC I PARA CERAMICAS</t>
  </si>
  <si>
    <t>5.172,9354000</t>
  </si>
  <si>
    <t>0,63</t>
  </si>
  <si>
    <t>99,50%</t>
  </si>
  <si>
    <t xml:space="preserve"> 043713 </t>
  </si>
  <si>
    <t>CAIXA MULTIPLA DE GORDURA PVC DN100mm</t>
  </si>
  <si>
    <t xml:space="preserve"> 00010775 </t>
  </si>
  <si>
    <t>LOCACAO DE CONTAINER 2,30 X 6,00 M, ALT. 2,50 M, COM 1 SANITARIO, PARA ESCRITORIO, COMPLETO, SEM DIVISORIAS INTERNAS (NAO INCLUI MOBILIZACAO/DESMOBILIZACAO)</t>
  </si>
  <si>
    <t xml:space="preserve"> SE0575 </t>
  </si>
  <si>
    <t>COLETA DE AMOSTRA INDEFORMADA (30X30X30CM) PARAFINADA, COM COLETA SIMULTÂNEA DE AMOSTRA DEFORMADA COM 30KG</t>
  </si>
  <si>
    <t>1.595,00</t>
  </si>
  <si>
    <t>3.190,00</t>
  </si>
  <si>
    <t xml:space="preserve"> SE0530 </t>
  </si>
  <si>
    <t>Cadastro de canalizações circulares</t>
  </si>
  <si>
    <t>901,2500000</t>
  </si>
  <si>
    <t xml:space="preserve"> IN0632 </t>
  </si>
  <si>
    <t>Anel guia base nº2, Ø 40mm</t>
  </si>
  <si>
    <t>32,0000000</t>
  </si>
  <si>
    <t xml:space="preserve"> IN0615 </t>
  </si>
  <si>
    <t>Suspensão de eletrocalha 300mm x 100mm em teto, composto por 1 suporte ômega 300mm x 100mm, 6 arruelas lisas rosca WW 3/8”, 6 porcas sextavadas rosca WW 3/8”, vergalhões rosca total WW 3/8” e 2
chumbadores mecânicos CB completo rosca WW 3/8”.</t>
  </si>
  <si>
    <t xml:space="preserve"> 040068 </t>
  </si>
  <si>
    <t>ESPELHO CRISTAL 4mm</t>
  </si>
  <si>
    <t>13,4000000</t>
  </si>
  <si>
    <t xml:space="preserve"> 00041930 </t>
  </si>
  <si>
    <t>TUBO COLETOR DE ESGOTO PVC, JEI, DN 200 MM (NBR 7362)</t>
  </si>
  <si>
    <t>19,5312000</t>
  </si>
  <si>
    <t xml:space="preserve"> SE0445 </t>
  </si>
  <si>
    <t>238,0000000</t>
  </si>
  <si>
    <t xml:space="preserve"> 00039772 </t>
  </si>
  <si>
    <t>CAIXA DE PASSAGEM METALICA DE SOBREPOR COM TAMPA PARAFUSADA, DIMENSOES 30 X 30 X 10 CM</t>
  </si>
  <si>
    <t>28,0000000</t>
  </si>
  <si>
    <t xml:space="preserve"> IN0737 </t>
  </si>
  <si>
    <t>Redução de ferro fundido dúctil com bolsas e junta elástica para água (diâmetro de entrada: 700 mm / diâmetro de saída: 600 mm)</t>
  </si>
  <si>
    <t xml:space="preserve"> 00011002 </t>
  </si>
  <si>
    <t>ELETRODO REVESTIDO AWS - E6013, DIAMETRO IGUAL A 2,50 MM</t>
  </si>
  <si>
    <t>99,51%</t>
  </si>
  <si>
    <t xml:space="preserve"> 00000592 </t>
  </si>
  <si>
    <t>CANTONEIRA ALUMINIO ABAS IGUAIS 1 ", E = 1/8 ", 25,40 X 3,17 MM (0,408 KG/M)</t>
  </si>
  <si>
    <t>65,5600000</t>
  </si>
  <si>
    <t xml:space="preserve"> M0350 </t>
  </si>
  <si>
    <t>Bico para bomba de projeção</t>
  </si>
  <si>
    <t>10,3830832</t>
  </si>
  <si>
    <t xml:space="preserve"> 00034599 </t>
  </si>
  <si>
    <t>BLOCO DE VEDACAO CONCRETO APARENTE 9 X 19 X 39 CM (CLASSE C - NBR 6136)</t>
  </si>
  <si>
    <t>917,1840000</t>
  </si>
  <si>
    <t>3,23</t>
  </si>
  <si>
    <t xml:space="preserve"> 00036520 </t>
  </si>
  <si>
    <t>BACIA SANITARIA (VASO) CONVENCIONAL PARA PCD, SEM FURO FRONTAL, DE LOUCA BRANCA (SEM ASSENTO)</t>
  </si>
  <si>
    <t xml:space="preserve"> 00036207 </t>
  </si>
  <si>
    <t>BARRA DE APOIO EM "L", EM ACO INOX POLIDO 70 X 70 CM, DIAMETRO MINIMO 3 CM</t>
  </si>
  <si>
    <t xml:space="preserve"> 7490 </t>
  </si>
  <si>
    <t>Junção com aba 100 mm para eletrocalha metálica, Leitofort (ref.: Mopa ou similar)</t>
  </si>
  <si>
    <t xml:space="preserve"> 00013417 </t>
  </si>
  <si>
    <t>TORNEIRA METALICA CROMADA CANO CURTO, SEM BICO, SEM AREJADOR, DE PAREDE, PARA TANQUE E USO GERAL, 1/2 " OU 3/4 " (REF 1143)</t>
  </si>
  <si>
    <t xml:space="preserve"> SE0365 </t>
  </si>
  <si>
    <t xml:space="preserve"> M0225 </t>
  </si>
  <si>
    <t>Adubo orgânico composto</t>
  </si>
  <si>
    <t>11.670,9695600</t>
  </si>
  <si>
    <t xml:space="preserve"> 00020144 </t>
  </si>
  <si>
    <t>JUNCAO SIMPLES, PVC SERIE R, DN 100 X 100 MM, PARA ESGOTO OU AGUAS PLUVIAIS PREDIAIS</t>
  </si>
  <si>
    <t xml:space="preserve"> IN0684 </t>
  </si>
  <si>
    <t>Cabo manga, 8 vias, bitola 22AWG, condutores em cobre nu, isolação e cobertura em policloreto de vinila, classe de flamabilidade LSZH, não propaga chamas, sem blindagem.</t>
  </si>
  <si>
    <t xml:space="preserve"> 00039430 </t>
  </si>
  <si>
    <t>PENDURAL OU PRESILHA REGULADORA, EM ACO GALVANIZADO, COM CORPO, MOLA E REBITE, PARA PERFIL TIPO CANALETA DE ESTRUTURA EM FORROS DRYWALL</t>
  </si>
  <si>
    <t>1.034,8291800</t>
  </si>
  <si>
    <t>2,76</t>
  </si>
  <si>
    <t xml:space="preserve"> 000055 </t>
  </si>
  <si>
    <t>ETIQUETA INDICACAO/SETA AUTOADESIVA "EXTINTOR"/HIDRANTE</t>
  </si>
  <si>
    <t>99,52%</t>
  </si>
  <si>
    <t xml:space="preserve"> IN0730 </t>
  </si>
  <si>
    <t>Toco de ferro fundido dúctil com flanges para água (classe de pressão: 10 kgf/cm² / comprimento: 0,50 m / diâmetro da seção: 600 mm / tipo de pintura: betuminosa)</t>
  </si>
  <si>
    <t xml:space="preserve"> M3134 </t>
  </si>
  <si>
    <t>Luva para bainha metálica - D = 65 mm</t>
  </si>
  <si>
    <t>529,7280000</t>
  </si>
  <si>
    <t>5,35</t>
  </si>
  <si>
    <t xml:space="preserve"> IN0623 </t>
  </si>
  <si>
    <t>CaboCI 50-20, cobertura externa em polietileno, enfaixamento não higroscópico e condutores isolados em
termoplástico, diâmetro do condutor 0,50mm, 20 condutores.</t>
  </si>
  <si>
    <t xml:space="preserve"> 00039996 </t>
  </si>
  <si>
    <t>VERGALHAO ZINCADO ROSCA TOTAL, 1/4 " (6,3 MM)</t>
  </si>
  <si>
    <t>602,8000000</t>
  </si>
  <si>
    <t xml:space="preserve"> M1205 </t>
  </si>
  <si>
    <t>Prego de ferro</t>
  </si>
  <si>
    <t xml:space="preserve"> 00020231 </t>
  </si>
  <si>
    <t>RODAPE OU RODABANCADA EM GRANITO, POLIDO, TIPO ANDORINHA/ QUARTZ/ CASTELO/ CORUMBA OU OUTROS EQUIVALENTES DA REGIAO, H= 10 CM, E=  *2,0* CM</t>
  </si>
  <si>
    <t>49,6704000</t>
  </si>
  <si>
    <t xml:space="preserve"> M1755 </t>
  </si>
  <si>
    <t>Pó calcário dolomítico</t>
  </si>
  <si>
    <t>22.502,1983650</t>
  </si>
  <si>
    <t>0,12</t>
  </si>
  <si>
    <t xml:space="preserve"> IN0487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</si>
  <si>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</si>
  <si>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SE0574 </t>
  </si>
  <si>
    <t>COLETA DE AMOSTRA DEFORMADA COM 60KG EM POÇO DE INSPEÇÃO</t>
  </si>
  <si>
    <t>385,00</t>
  </si>
  <si>
    <t>2.695,00</t>
  </si>
  <si>
    <t xml:space="preserve"> 00003099 </t>
  </si>
  <si>
    <t>FECHADURA ROSETA REDONDA PARA PORTA DE BANHEIRO, EM ACO INOX (MAQUINA, TESTA E CONTRA-TESTA) E EM ZAMAC (MACANETA, LINGUETA E TRINCOS) COM ACABAMENTO CROMADO, MAQUINA DE 55 MM, INCLUINDO CHAVE TIPO TRANQUETA</t>
  </si>
  <si>
    <t xml:space="preserve"> IN0654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</si>
  <si>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</si>
  <si>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 xml:space="preserve"> 00037526 </t>
  </si>
  <si>
    <t>SACO DE RAFIA PARA ENTULHO, NOVO, LISO (SEM CLICHE), *60 x 90* CM</t>
  </si>
  <si>
    <t>537,4400000</t>
  </si>
  <si>
    <t>99,53%</t>
  </si>
  <si>
    <t xml:space="preserve"> 029615 </t>
  </si>
  <si>
    <t>PARAFUSO PARA MARMORE OU GRANITO MODELO 561</t>
  </si>
  <si>
    <t>298,4800000</t>
  </si>
  <si>
    <t xml:space="preserve"> IN0720 </t>
  </si>
  <si>
    <t>   Conjunto de parafuso em aço galvanizado a fogo (diâmetro da seção: 30 mm, comprimento: 130 mm), com porca, contra porca e arruela. Similar ao Item CAESB Código 1515903014057</t>
  </si>
  <si>
    <t xml:space="preserve"> 00002638 </t>
  </si>
  <si>
    <t>LUVA PARA ELETRODUTO, EM ACO GALVANIZADO ELETROLITICO, DIAMETRO DE 25 MM (1")</t>
  </si>
  <si>
    <t>791,6466000</t>
  </si>
  <si>
    <t xml:space="preserve"> 00003913 </t>
  </si>
  <si>
    <t>LUVA DE FERRO GALVANIZADO, COM ROSCA BSP, DE 2 1/2"</t>
  </si>
  <si>
    <t xml:space="preserve"> 008422 </t>
  </si>
  <si>
    <t>PORTA CORTA FOGO EM CHAPA DE ACO GALVANIZADA, P-90, UMA FOLHA 1,00x2,10m, COMPLETA -NBR 11742</t>
  </si>
  <si>
    <t xml:space="preserve"> 00000650 </t>
  </si>
  <si>
    <t>BLOCO DE VEDACAO DE CONCRETO, 9 X 19 X 39 CM (CLASSE C - NBR 6136)</t>
  </si>
  <si>
    <t>821,2110460</t>
  </si>
  <si>
    <t xml:space="preserve"> SE0414 </t>
  </si>
  <si>
    <t xml:space="preserve"> 00011267 </t>
  </si>
  <si>
    <t>ARRUELA LISA, REDONDA, DE LATAO POLIDO, DIAMETRO NOMINAL 5/8", DIAMETRO EXTERNO = 34 MM, DIAMETRO DO FURO = 17 MM, ESPESSURA = *2,5* MM</t>
  </si>
  <si>
    <t>2.359,0000000</t>
  </si>
  <si>
    <t xml:space="preserve"> IN0548 </t>
  </si>
  <si>
    <t>Calha 6 Tomadas padrão 19"</t>
  </si>
  <si>
    <t xml:space="preserve"> 00034360 </t>
  </si>
  <si>
    <t>PERFIL DE ALUMINIO ANODIZADO</t>
  </si>
  <si>
    <t>47,8127200</t>
  </si>
  <si>
    <t xml:space="preserve"> SE0531 </t>
  </si>
  <si>
    <t>Demolição de pavimento asfáltico, inclusive corte em faixas menores ou iguais à 2,00 m</t>
  </si>
  <si>
    <t>122,7200000</t>
  </si>
  <si>
    <t xml:space="preserve"> IN0458 </t>
  </si>
  <si>
    <t>ELETROCALHA PERFURADA EM AÇO-CARBONO GALVANIZADA A FOGO, 300X50 MM, CHAPA 14"</t>
  </si>
  <si>
    <t xml:space="preserve"> 00002745 </t>
  </si>
  <si>
    <t>PONTALETE ROLIÇO SEM TRATAMENTO, D = 8 A 11 CM, H = 3 M, EM EUCALIPTO OU EQUIVALENTE DA REGIAO - BRUTA (PARA ESCORAMENTO)</t>
  </si>
  <si>
    <t>660,9600000</t>
  </si>
  <si>
    <t xml:space="preserve"> STI.SAM 015 </t>
  </si>
  <si>
    <t>RELATÓRIOS DE ACOMPANHAMENTO DO PROJETO DE EDUCAÇÃO AMBIENTAL</t>
  </si>
  <si>
    <t>1.247,96</t>
  </si>
  <si>
    <t>2.495,92</t>
  </si>
  <si>
    <t>99,54%</t>
  </si>
  <si>
    <t>2,6400000</t>
  </si>
  <si>
    <t xml:space="preserve"> IN0522 </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</si>
  <si>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</si>
  <si>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 xml:space="preserve"> SE0540 </t>
  </si>
  <si>
    <t>Fornecimento e assentamento de aduelas complementares de concreto armado, ponta e bolsa (PB), para poço de visita (PV), diâmetro 1,00 x 0,40 m</t>
  </si>
  <si>
    <t xml:space="preserve"> IN0541 </t>
  </si>
  <si>
    <t xml:space="preserve"> 00009868 </t>
  </si>
  <si>
    <t>TUBO PVC, SOLDAVEL, DN 25 MM, AGUA FRIA (NBR-5648)</t>
  </si>
  <si>
    <t xml:space="preserve"> IN0706 </t>
  </si>
  <si>
    <t>Colarinho de polietileno de alta densidade para flanges, termofusão segmentado  (classe de pressão: 10 kgf/cm² / diâmetro externo: 355 mm / tipo de resina: PE100 )</t>
  </si>
  <si>
    <t xml:space="preserve"> IN0724 </t>
  </si>
  <si>
    <t>Curva 90° de ferro fundido dúctil com flanges para água (classe de pressão: 10 kgf/cm² / diâmetro da seção: 300 mm)</t>
  </si>
  <si>
    <t xml:space="preserve"> SE0520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</si>
  <si>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</si>
  <si>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 xml:space="preserve"> 087547 </t>
  </si>
  <si>
    <t>ALICATE PARA MOLDE DE SOLDA EXOTERMICA</t>
  </si>
  <si>
    <t>26,1690000</t>
  </si>
  <si>
    <t xml:space="preserve"> SE0551 </t>
  </si>
  <si>
    <t>Aterro compactado de valas e cavas de fundação, sem controle do grau de compactação</t>
  </si>
  <si>
    <t>81,5800000</t>
  </si>
  <si>
    <t xml:space="preserve"> SE0423 </t>
  </si>
  <si>
    <t>Terminal elétrico tubular para bitola 2,5 mm2, tensão máxima de operação 750 V, material de cobre estanhado e proteção de policloreto de vinila ou nylon, resistente a vibrações e classe de flamabilidade UL94 V0.</t>
  </si>
  <si>
    <t xml:space="preserve"> IN0620 </t>
  </si>
  <si>
    <t>Leito, 400mm x 75mm, longarina 75mm, chapa 18, traversas 19mm x 38mm, chapa 20, aço carbono e
acabamento galvanizado a frio.</t>
  </si>
  <si>
    <t xml:space="preserve"> 00025067 </t>
  </si>
  <si>
    <t>BLOCO DE CONCRETO ESTRUTURAL 19 X 19 X 39 CM, FBK 4,5 MPA (NBR 6136)</t>
  </si>
  <si>
    <t>409,0267000</t>
  </si>
  <si>
    <t xml:space="preserve"> 00020068 </t>
  </si>
  <si>
    <t>TUBO PVC, SERIE R, DN 50 MM, PARA ESGOTO OU AGUAS PLUVIAIS PREDIAIS (NBR 5688)</t>
  </si>
  <si>
    <t>98,0096000</t>
  </si>
  <si>
    <t>99,55%</t>
  </si>
  <si>
    <t xml:space="preserve"> 00044074 </t>
  </si>
  <si>
    <t>PRIMER DE POLIURETANO</t>
  </si>
  <si>
    <t>2,9400000</t>
  </si>
  <si>
    <t xml:space="preserve"> 00002570 </t>
  </si>
  <si>
    <t>CONDULETE DE ALUMINIO TIPO LR, PARA ELETRODUTO ROSCAVEL DE 1", COM TAMPA CEGA</t>
  </si>
  <si>
    <t>116,0000000</t>
  </si>
  <si>
    <t xml:space="preserve"> 000100 </t>
  </si>
  <si>
    <t>AREIA GROSSA LAVADA</t>
  </si>
  <si>
    <t xml:space="preserve"> 00002593 </t>
  </si>
  <si>
    <t>CONDULETE DE ALUMINIO TIPO LR, PARA ELETRODUTO ROSCAVEL DE 3/4", COM TAMPA CEGA</t>
  </si>
  <si>
    <t>182,0000000</t>
  </si>
  <si>
    <t xml:space="preserve"> 001249 </t>
  </si>
  <si>
    <t>CABO PP CORDPLAST 2 CONDUTORES 450/750V 1,50mm2</t>
  </si>
  <si>
    <t xml:space="preserve"> 037129 </t>
  </si>
  <si>
    <t>LIXA FERRO 150</t>
  </si>
  <si>
    <t>440,3440800</t>
  </si>
  <si>
    <t xml:space="preserve"> IN0718 </t>
  </si>
  <si>
    <t> Conjunto de parafuso em aço galvanizado a fogo  (diâmetro da seção: 27 mm, comprimento: 120 mm), com porca, contra porca e arruela. Similar ao Item CAESB Código 1515903014037.</t>
  </si>
  <si>
    <t>380,0000000</t>
  </si>
  <si>
    <t>5,97</t>
  </si>
  <si>
    <t xml:space="preserve"> 00010420 </t>
  </si>
  <si>
    <t>BACIA SANITARIA (VASO) CONVENCIONAL, DE LOUCA BRANCA, SIFAO APARENTE, SAIDA VERTICAL (SEM ASSENTO)</t>
  </si>
  <si>
    <t xml:space="preserve"> 00009869 </t>
  </si>
  <si>
    <t>TUBO PVC, SOLDAVEL, DN 32 MM, AGUA FRIA (NBR-5648)</t>
  </si>
  <si>
    <t xml:space="preserve"> SE0449 </t>
  </si>
  <si>
    <t xml:space="preserve"> 005433 </t>
  </si>
  <si>
    <t>ARGAMASSA PARA PISOS INDUSTRIAIS GAIL</t>
  </si>
  <si>
    <t>573,2170000</t>
  </si>
  <si>
    <t xml:space="preserve"> 001570 </t>
  </si>
  <si>
    <t>CATALISADOR EPOXI COMPONENTE "B" - 900ML</t>
  </si>
  <si>
    <t>LATA</t>
  </si>
  <si>
    <t>19,8847500</t>
  </si>
  <si>
    <t>15,90</t>
  </si>
  <si>
    <t xml:space="preserve"> IN0716 </t>
  </si>
  <si>
    <t>Conjunto de parafuso em aço galvanizado a fogo (diâmetro da seção: 20mm ou 3/4, comprimento: 160 mm), com porca, contra porca e arruela</t>
  </si>
  <si>
    <t>136,0000000</t>
  </si>
  <si>
    <t>16,32</t>
  </si>
  <si>
    <t xml:space="preserve"> 008474 </t>
  </si>
  <si>
    <t>PERFIL U INOX 304 POLIDOS PARA VIDROS 8 E 10mm (15x12x15mm)</t>
  </si>
  <si>
    <t>57,0100000</t>
  </si>
  <si>
    <t xml:space="preserve"> IN0448 </t>
  </si>
  <si>
    <t>EMENDA EM U PARA PERFILADO 38X38</t>
  </si>
  <si>
    <t>6,84</t>
  </si>
  <si>
    <t>99,56%</t>
  </si>
  <si>
    <t xml:space="preserve"> IN0596 </t>
  </si>
  <si>
    <t>Sensor de Ruído</t>
  </si>
  <si>
    <t xml:space="preserve"> 00000393 </t>
  </si>
  <si>
    <t>ABRACADEIRA EM ACO PARA AMARRACAO DE ELETRODUTOS, TIPO D, COM 1" E PARAFUSO DE FIXACAO</t>
  </si>
  <si>
    <t>898,0000000</t>
  </si>
  <si>
    <t>2,40</t>
  </si>
  <si>
    <t xml:space="preserve"> 1113 </t>
  </si>
  <si>
    <t>Impermeabilizante para concretos e argamassas Vedacit ou similar</t>
  </si>
  <si>
    <t>247,5200000</t>
  </si>
  <si>
    <t>8,70</t>
  </si>
  <si>
    <t xml:space="preserve"> SE0412 </t>
  </si>
  <si>
    <t>Cabo de rede U/UTP cat 5e, classe de flamabilidade LSZH, material do condutor de cobre puro, 4 pares 24AWG, largura de banda até 100 MHz.</t>
  </si>
  <si>
    <t>138,0000000</t>
  </si>
  <si>
    <t xml:space="preserve"> 4055 </t>
  </si>
  <si>
    <t>Desvio à esquerda 700 x 100mm para eletrocalha metálica (ref. mopa ou similar)</t>
  </si>
  <si>
    <t xml:space="preserve"> IN0640 </t>
  </si>
  <si>
    <t>Calha de tomadas para montagem em rack padrão 19”, 1U, no mínimo oito tomadas 2P+T 10 A 250 V e
capacidade mínima de carga de 2200 VA.</t>
  </si>
  <si>
    <t xml:space="preserve"> SE0471 </t>
  </si>
  <si>
    <t xml:space="preserve"> E.03.000.026504 </t>
  </si>
  <si>
    <t>Gancho de 1/4´ com porca e arruela, 550 mm</t>
  </si>
  <si>
    <t>519,0000000</t>
  </si>
  <si>
    <t>4,06</t>
  </si>
  <si>
    <t xml:space="preserve"> 2459 </t>
  </si>
  <si>
    <t>Caminhao tanque 6000 l (m. benz - ATEGO 1418/42 - 136,0 hp ou equivalente)</t>
  </si>
  <si>
    <t>26,4020000</t>
  </si>
  <si>
    <t xml:space="preserve"> S.01.000.080351 </t>
  </si>
  <si>
    <t>Guindauto MUNCK M-640/18 com lança telescópica capacidade 3750 kg</t>
  </si>
  <si>
    <t xml:space="preserve"> IN0503 </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</si>
  <si>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</si>
  <si>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 xml:space="preserve"> E9722 </t>
  </si>
  <si>
    <t>Conjunto bomba e macaco hidráulico para protensão com capacidade de 2.000 kN - 5 kW</t>
  </si>
  <si>
    <t>42,4096704</t>
  </si>
  <si>
    <t xml:space="preserve"> 4048 </t>
  </si>
  <si>
    <t>Desvio à direita 700 x 100mm para eletrocalha metálica (ref. mopa ou similar)</t>
  </si>
  <si>
    <t xml:space="preserve"> SE0415 </t>
  </si>
  <si>
    <t xml:space="preserve"> 00009837 </t>
  </si>
  <si>
    <t>TUBO PVC SERIE NORMAL, DN 75 MM, PARA ESGOTO PREDIAL (NBR 5688)</t>
  </si>
  <si>
    <t>105,6930000</t>
  </si>
  <si>
    <t xml:space="preserve"> IN0244 </t>
  </si>
  <si>
    <t>TOMADA DE AR EXTERNO COM FILTRO F711 (F71B 20/4), COM VENEZIANA AWK, COM REGISTRO AG, COM FUROS NAS ABAS, ANODIZADO NATURAL (597 X 697).</t>
  </si>
  <si>
    <t xml:space="preserve"> IN0604 </t>
  </si>
  <si>
    <t>Perfilado perfurado, 38mm x 38mm, aço carbono, chapa 20, galvanizado à fogo, sem tampa.</t>
  </si>
  <si>
    <t>99,57%</t>
  </si>
  <si>
    <t xml:space="preserve"> 003015 </t>
  </si>
  <si>
    <t>ARMARIO/ESTANTE DE ACO COM 06 BANDEJAS 40cm (22/18) - 1,98x0,92x0,40cm</t>
  </si>
  <si>
    <t>160,0000000</t>
  </si>
  <si>
    <t xml:space="preserve"> IN0643 </t>
  </si>
  <si>
    <t>Plaqueta de acrílico 60mm x 30mm</t>
  </si>
  <si>
    <t xml:space="preserve"> SE0549 </t>
  </si>
  <si>
    <t>Lastro de concreto simples, com consumo mínimo de cimento 150 kg/m3 com transporte e lançamento</t>
  </si>
  <si>
    <t>3,6500000</t>
  </si>
  <si>
    <t xml:space="preserve"> IN0614 </t>
  </si>
  <si>
    <t>Junção para eletrocalha composto por 1 emenda interna U 300mm x 100mm, 8 parafusos cabeça lentilha auto- travante 3/8” x 3/4", 8 arruelas lisas rosca WW 3/8” e 8 porcas sextavadas rosca WW 3/8”.</t>
  </si>
  <si>
    <t xml:space="preserve"> 00009874 </t>
  </si>
  <si>
    <t>TUBO PVC, SOLDAVEL, DN 40 MM, AGUA FRIA (NBR-5648)</t>
  </si>
  <si>
    <t>113,6755400</t>
  </si>
  <si>
    <t xml:space="preserve"> 2378 </t>
  </si>
  <si>
    <t>Vale transporte</t>
  </si>
  <si>
    <t xml:space="preserve"> SE0444 </t>
  </si>
  <si>
    <t xml:space="preserve"> SE0534 </t>
  </si>
  <si>
    <t>Escavação manual de valas em solo com água, profundidade maior que 1,50 a 3,00 m</t>
  </si>
  <si>
    <t>18,3500000</t>
  </si>
  <si>
    <t xml:space="preserve"> 00021112 </t>
  </si>
  <si>
    <t>VALVULA DE DESCARGA EM METAL CROMADO PARA MICTORIO COM ACIONAMENTO POR PRESSAO E FECHAMENTO AUTOMATICO</t>
  </si>
  <si>
    <t xml:space="preserve"> 630 </t>
  </si>
  <si>
    <t>Compensado resinado 12mm - Madeirit ou similar</t>
  </si>
  <si>
    <t>39,3642400</t>
  </si>
  <si>
    <t xml:space="preserve"> 00037558 </t>
  </si>
  <si>
    <t>PLACA DE SINALIZACAO DE SEGURANCA CONTRA INCENDIO, FOTOLUMINESCENTE, RETANGULAR, *20 X 40* CM, EM PVC *2* MM ANTI-CHAMAS (SIMBOLOS, CORES E PICTOGRAMAS CONFORME NBR 16820)</t>
  </si>
  <si>
    <t>46,0000000</t>
  </si>
  <si>
    <t xml:space="preserve"> 00003459 </t>
  </si>
  <si>
    <t>COTOVELO 90 GRAUS DE FERRO GALVANIZADO, COM ROSCA BSP, DE 3"</t>
  </si>
  <si>
    <t xml:space="preserve"> SE0364 </t>
  </si>
  <si>
    <t xml:space="preserve"> SE0381 </t>
  </si>
  <si>
    <t xml:space="preserve"> 00011677 </t>
  </si>
  <si>
    <t>REGISTRO DE ESFERA, PVC, COM VOLANTE, VS, SOLDAVEL, DN 50 MM, COM CORPO DIVIDIDO</t>
  </si>
  <si>
    <t xml:space="preserve"> SE0571 </t>
  </si>
  <si>
    <t>MOBILIZACAO E INSTALACAO DE 01  EQUIPAMENTO DE SONDAGEM, DISTANCIA ACIMA DE 20KM</t>
  </si>
  <si>
    <t xml:space="preserve"> 00011190 </t>
  </si>
  <si>
    <t>JANELA BASCULANTE, ACO, COM BATENTE/REQUADRO, 60 X 60 CM (SEM VIDROS)</t>
  </si>
  <si>
    <t>7,3408650</t>
  </si>
  <si>
    <t xml:space="preserve"> M3093 </t>
  </si>
  <si>
    <t>Tela de poliamida - malha de 60 fios/cm</t>
  </si>
  <si>
    <t>88,8650980</t>
  </si>
  <si>
    <t xml:space="preserve"> 00004015 </t>
  </si>
  <si>
    <t>MANTA ASFALTICA ELASTOMERICA EM POLIESTER 4 MM, TIPO III, CLASSE B, ACABAMENTO PP (NBR 9952)</t>
  </si>
  <si>
    <t>99,58%</t>
  </si>
  <si>
    <t xml:space="preserve"> SE0539 </t>
  </si>
  <si>
    <t>Fornecimento e assentamento de aduelas complementares de concreto armado, ponta e bolsa (PB), para poço de visita (PV), diâmetro 0,60 x 0,40 m</t>
  </si>
  <si>
    <t xml:space="preserve"> 00001562 </t>
  </si>
  <si>
    <t>CONECTOR METALICO TIPO PARAFUSO FENDIDO (SPLIT BOLT), COM SEPARADOR DE CABOS BIMETALICOS, PARA CABOS ATE 50 MM2</t>
  </si>
  <si>
    <t xml:space="preserve"> O.08.000.063004 </t>
  </si>
  <si>
    <t>Tubo de cobre flexível para sistema de ar condicionado, espessura 1/32" - diâmetro 3/8" (0,200 kg/m)</t>
  </si>
  <si>
    <t xml:space="preserve"> 00037395 </t>
  </si>
  <si>
    <t>PINO DE ACO COM FURO, HASTE = 27 MM (ACAO DIRETA)</t>
  </si>
  <si>
    <t>40,0932000</t>
  </si>
  <si>
    <t xml:space="preserve"> 00000864 </t>
  </si>
  <si>
    <t>CABO DE COBRE NU 70 MM2 MEIO-DURO</t>
  </si>
  <si>
    <t>25,2000000</t>
  </si>
  <si>
    <t xml:space="preserve"> 00020078 </t>
  </si>
  <si>
    <t>PASTA LUBRIFICANTE PARA TUBOS E CONEXOES COM JUNTA ELASTICA, EMBALAGEM DE *400* GR (USO EM PVC, ACO, POLIETILENO E OUTROS)</t>
  </si>
  <si>
    <t>56,0811500</t>
  </si>
  <si>
    <t xml:space="preserve"> SE0552 </t>
  </si>
  <si>
    <t>Transporte mecânico de material a granel em Caminhão Basculante</t>
  </si>
  <si>
    <t>m³*km</t>
  </si>
  <si>
    <t>703,7900000</t>
  </si>
  <si>
    <t>2,60</t>
  </si>
  <si>
    <t xml:space="preserve"> IN0129 </t>
  </si>
  <si>
    <t>TAMPÃO DE FERRO FUNDIDO 70x70</t>
  </si>
  <si>
    <t xml:space="preserve"> 4.51.16 </t>
  </si>
  <si>
    <t>FDE</t>
  </si>
  <si>
    <t>CAIXA PROTECAO CHAPA DE FERRO No16 DE 90X40X25CM</t>
  </si>
  <si>
    <t xml:space="preserve"> 00002685 </t>
  </si>
  <si>
    <t>ELETRODUTO DE PVC RIGIDO ROSCAVEL DE 1 ", SEM LUVA</t>
  </si>
  <si>
    <t>204,0710000</t>
  </si>
  <si>
    <t xml:space="preserve"> M2462 </t>
  </si>
  <si>
    <t>Mangueira cristal trançada de PVC com pressão de trabalho de 1,50 MPa (250 psi) - D = 19,0 mm (3/4”)</t>
  </si>
  <si>
    <t>178,7700000</t>
  </si>
  <si>
    <t xml:space="preserve"> 00011051 </t>
  </si>
  <si>
    <t>CHAPA DE ACO GALVANIZADA BITOLA GSG 26, E = 0,50 MM (4,00 KG/M2)</t>
  </si>
  <si>
    <t>22,46</t>
  </si>
  <si>
    <t xml:space="preserve"> M0072 </t>
  </si>
  <si>
    <t>Arame liso em aço galvanizado - D = 2,10 mm (14 BWG)</t>
  </si>
  <si>
    <t>98,3332000</t>
  </si>
  <si>
    <t>18,12</t>
  </si>
  <si>
    <t xml:space="preserve"> 00007292 </t>
  </si>
  <si>
    <t>TINTA ESMALTE SINTETICO PREMIUM BRILHANTE</t>
  </si>
  <si>
    <t>42,3900360</t>
  </si>
  <si>
    <t xml:space="preserve"> SE0572 </t>
  </si>
  <si>
    <t>SONDAGEM A TRADO F 4" PROFUNDIDADE DE 3M, COM COLETA DE 30KG DE AMOSTRA</t>
  </si>
  <si>
    <t>110,00</t>
  </si>
  <si>
    <t>1.760,00</t>
  </si>
  <si>
    <t xml:space="preserve"> 00003914 </t>
  </si>
  <si>
    <t>LUVA DE FERRO GALVANIZADO, COM ROSCA BSP, DE 3"</t>
  </si>
  <si>
    <t xml:space="preserve"> 00003777 </t>
  </si>
  <si>
    <t>LONA PLASTICA PESADA PRETA, E = 150 MICRA</t>
  </si>
  <si>
    <t>804,5600000</t>
  </si>
  <si>
    <t>2,12</t>
  </si>
  <si>
    <t xml:space="preserve"> IN0611 </t>
  </si>
  <si>
    <t>Tê horizontal 90º para eletrocalha, largura 300mm, com tampa de encaixe, aço carbono, acabamento
galvanizado à fogo.</t>
  </si>
  <si>
    <t>99,59%</t>
  </si>
  <si>
    <t xml:space="preserve"> 00003421 </t>
  </si>
  <si>
    <t>JANELA EM MADEIRA CEDRINHO/ ANGELIM COMERCIAL/ CURUPIXA/ CUMARU OU EQUIVALENTE DA REGIAO, CAIXA DO BATENTE/MARCO *10* CM, 2 FOLHAS DE ABRIR TIPO VENEZIANA E 2 FOLHAS GUILHOTINA PARA VIDRO, COM GUARNICAO/ALIZAR, COM FERRAGENS (SEM VIDRO E SEM ACABAMENTO)</t>
  </si>
  <si>
    <t>1,5448000</t>
  </si>
  <si>
    <t xml:space="preserve"> 00034548 </t>
  </si>
  <si>
    <t>TELA DE ACO SOLDADA GALVANIZADA/ZINCADA PARA ALVENARIA, FIO  D = *1,20 A 1,70* MM, MALHA 15 X 15 MM, (C X L) *50 X 17,5* CM</t>
  </si>
  <si>
    <t>163,7412000</t>
  </si>
  <si>
    <t xml:space="preserve"> SE0546 </t>
  </si>
  <si>
    <t>Locação e nivelamento de redes de água, com elaboração de nota de serviços e levantamento normais</t>
  </si>
  <si>
    <t>716,5000000</t>
  </si>
  <si>
    <t xml:space="preserve"> 745822 </t>
  </si>
  <si>
    <t>REJUNTE INDUSTRIAL ALUMINOSO GAIL</t>
  </si>
  <si>
    <t>61,0805000</t>
  </si>
  <si>
    <t xml:space="preserve"> IN0576 </t>
  </si>
  <si>
    <t>Cabo de rede U/UTP Cat 5e, classe de flamabilidade LSZH, material do condutor de cobre puro, 4 pares 24AWG, largura de banda até 100 MHz.</t>
  </si>
  <si>
    <t xml:space="preserve"> SE0537 </t>
  </si>
  <si>
    <t>Transporte manual horizontal de materiais a granel até 60m de distância com carga e descarga</t>
  </si>
  <si>
    <t>19,8100000</t>
  </si>
  <si>
    <t xml:space="preserve"> IN0777 </t>
  </si>
  <si>
    <t>LIMPEZA FINAL DA OBRA</t>
  </si>
  <si>
    <t>538,2800000</t>
  </si>
  <si>
    <t xml:space="preserve"> 2899 </t>
  </si>
  <si>
    <t>Cabide em aço inox, DECA 2060 C40, acabamento cromado ou similar</t>
  </si>
  <si>
    <t xml:space="preserve"> M2128 </t>
  </si>
  <si>
    <t>Tinta esmalte sintético acetinado</t>
  </si>
  <si>
    <t>55,3716000</t>
  </si>
  <si>
    <t xml:space="preserve"> IN0562 </t>
  </si>
  <si>
    <t xml:space="preserve"> IN0637 </t>
  </si>
  <si>
    <t>Guia fechado horizontal de cabos, em aço, montagem em rack padrão 19”, com tampa de fechamento com encaixe, 1U, pintura em epóxi, aberturas laterais e traseira para manobra de patch cords.</t>
  </si>
  <si>
    <t xml:space="preserve"> M2037 </t>
  </si>
  <si>
    <t>Microesferas refletivas de vidro tipo I-B</t>
  </si>
  <si>
    <t>184,1408000</t>
  </si>
  <si>
    <t>8,91</t>
  </si>
  <si>
    <t xml:space="preserve"> 00005318 </t>
  </si>
  <si>
    <t>DILUENTE AGUARRAS</t>
  </si>
  <si>
    <t xml:space="preserve"> IN0692 </t>
  </si>
  <si>
    <t>Cartão RFID, 13,56 Mhz, permite impressão off-set, termotransferência e sublimação em ambos os lados, compatível com a controladora de acesso e leitoras RFID a serem fornecidas.</t>
  </si>
  <si>
    <t xml:space="preserve"> IN0653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</si>
  <si>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</si>
  <si>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IN0138 </t>
  </si>
  <si>
    <t>GRELHAS EM ALUMÍNIO NA COR NATURAL, INCLUINDO PARAFUSOS E ACESSÓRIOS, MODELO VAT-DG 525 X 325 OU SIMILAR</t>
  </si>
  <si>
    <t xml:space="preserve"> E9010 </t>
  </si>
  <si>
    <t>Balança plataforma digital com mesa de 75 x 75 cm com capacidade de 500 kg</t>
  </si>
  <si>
    <t xml:space="preserve"> 00010535 </t>
  </si>
  <si>
    <t>BETONEIRA CAPACIDADE NOMINAL 400 L, CAPACIDADE DE MISTURA  280 L, MOTOR ELETRICO TRIFASICO 220/380 V POTENCIA 2 CV, SEM CARREGADOR</t>
  </si>
  <si>
    <t xml:space="preserve"> M2152 </t>
  </si>
  <si>
    <t>Aditivo de cura para concreto</t>
  </si>
  <si>
    <t>152,8700000</t>
  </si>
  <si>
    <t xml:space="preserve"> 00036522 </t>
  </si>
  <si>
    <t>COMPRESSOR DE AR REBOCAVEL, VAZAO 189 PCM, PRESSAO EFETIVA DE TRABALHO 102 PSI, MOTOR DIESEL, POTENCIA 63 CV</t>
  </si>
  <si>
    <t xml:space="preserve"> SE0467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</si>
  <si>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</si>
  <si>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145,0000000</t>
  </si>
  <si>
    <t xml:space="preserve"> SE0468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</si>
  <si>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</si>
  <si>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99,60%</t>
  </si>
  <si>
    <t xml:space="preserve"> SE0469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</si>
  <si>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</si>
  <si>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00009887 </t>
  </si>
  <si>
    <t>UNIAO DE FERRO GALVANIZADO, COM ROSCA BSP, COM ASSENTO PLANO, DE 2"</t>
  </si>
  <si>
    <t>27,20</t>
  </si>
  <si>
    <t xml:space="preserve"> STI.SAM 014 </t>
  </si>
  <si>
    <t>PROJETO DE EDUCAÇÃO AMBIENTAL</t>
  </si>
  <si>
    <t>1.558,52</t>
  </si>
  <si>
    <t xml:space="preserve"> SE0417 </t>
  </si>
  <si>
    <t>Calha de tomadas para montagem em rack padrão 19”, 1U, no mínimo oito tomadas 2P+T 10 A 250 V e capacidade mínima de carga de 2200 VA.</t>
  </si>
  <si>
    <t xml:space="preserve"> 00020067 </t>
  </si>
  <si>
    <t>TUBO PVC, SERIE R, DN 40 MM, PARA ESGOTO OU AGUAS PLUVIAIS PREDIAIS (NBR 5688)</t>
  </si>
  <si>
    <t>81,7648000</t>
  </si>
  <si>
    <t xml:space="preserve"> 00036081 </t>
  </si>
  <si>
    <t>BARRA DE APOIO RETA, EM ACO INOX POLIDO, COMPRIMENTO 80CM, DIAMETRO MINIMO 3 CM</t>
  </si>
  <si>
    <t xml:space="preserve"> 941 </t>
  </si>
  <si>
    <t>Fardamento com mangas curta</t>
  </si>
  <si>
    <t xml:space="preserve"> 00002637 </t>
  </si>
  <si>
    <t>LUVA PARA ELETRODUTO, EM ACO GALVANIZADO ELETROLITICO, DIAMETRO DE 20 MM (3/4")</t>
  </si>
  <si>
    <t>533,9466000</t>
  </si>
  <si>
    <t>2,85</t>
  </si>
  <si>
    <t xml:space="preserve"> 00010899 </t>
  </si>
  <si>
    <t>ADAPTADOR, EM LATAO, ENGATE RAPIDO 2 1/2" X ROSCA INTERNA 5 FIOS 2 1/2",  PARA INSTALACAO PREDIAL DE COMBATE A INCENDIO</t>
  </si>
  <si>
    <t xml:space="preserve"> 00002574 </t>
  </si>
  <si>
    <t>CONDULETE DE ALUMINIO TIPO T, PARA ELETRODUTO ROSCAVEL DE 3/4", COM TAMPA CEGA</t>
  </si>
  <si>
    <t>104,0000000</t>
  </si>
  <si>
    <t>14,54</t>
  </si>
  <si>
    <t xml:space="preserve"> 00021127 </t>
  </si>
  <si>
    <t>FITA ISOLANTE ADESIVA ANTICHAMA, USO ATE 750 V, EM ROLO DE 19 MM X 5 M</t>
  </si>
  <si>
    <t>347,0862768</t>
  </si>
  <si>
    <t xml:space="preserve"> 00002560 </t>
  </si>
  <si>
    <t>CONDULETE DE ALUMINIO TIPO C, PARA ELETRODUTO ROSCAVEL DE 1", COM TAMPA CEGA</t>
  </si>
  <si>
    <t xml:space="preserve"> 00011703 </t>
  </si>
  <si>
    <t>PAPELEIRA DE PAREDE EM METAL CROMADO SEM TAMPA</t>
  </si>
  <si>
    <t xml:space="preserve"> 006201 </t>
  </si>
  <si>
    <t>FUNDO PREPARADOR EPOXI BRANCO N6,5 MAZAPOXI 295 II -NAZA (3,6 LITROS)</t>
  </si>
  <si>
    <t>6,6282500</t>
  </si>
  <si>
    <t xml:space="preserve"> 00020017 </t>
  </si>
  <si>
    <t>GUARNICAO / ALIZAR / VISTA LISA EM MADEIRA MACICA, PARA PORTA  , E = *1* CM, L = *5* CM, CEDRINHO / ANGELIM COMERCIAL / TAURI/ CURUPIXA / PEROBA / CUMARU OU EQUIVALENTE DA REGIAO</t>
  </si>
  <si>
    <t>127,9300000</t>
  </si>
  <si>
    <t xml:space="preserve"> 00004356 </t>
  </si>
  <si>
    <t>PARAFUSO DE ACO ZINCADO COM ROSCA SOBERBA, CABECA CHATA E FENDA SIMPLES, DIAMETRO 4,8 MM, COMPRIMENTO 45 MM</t>
  </si>
  <si>
    <t>0,32</t>
  </si>
  <si>
    <t xml:space="preserve"> SE0561 </t>
  </si>
  <si>
    <t>Elaboração do PGAO (Plano de Gestão Ambiental de Obras) - Obra de Pequeno Porte (OPP). Rev. 06/2017</t>
  </si>
  <si>
    <t xml:space="preserve"> M0217 </t>
  </si>
  <si>
    <t>Enxofre</t>
  </si>
  <si>
    <t>584,7345434</t>
  </si>
  <si>
    <t xml:space="preserve"> 00014618 </t>
  </si>
  <si>
    <t>SERRA CIRCULAR DE BANCADA COM MOTOR ELETRICO, POTENCIA DE *1600* W, PARA DISCO DE DIAMETRO DE 10" (250 MM)</t>
  </si>
  <si>
    <t xml:space="preserve"> 00002689 </t>
  </si>
  <si>
    <t>ELETRODUTO PVC FLEXIVEL CORRUGADO, COR AMARELA, DE 20 MM</t>
  </si>
  <si>
    <t>530,4394616</t>
  </si>
  <si>
    <t xml:space="preserve"> 00043130 </t>
  </si>
  <si>
    <t>ARAME GALVANIZADO 12 BWG, D = 2,76 MM (0,048 KG/M) OU 14 BWG, D = 2,11 MM (0,026 KG/M)</t>
  </si>
  <si>
    <t xml:space="preserve"> 00043461 </t>
  </si>
  <si>
    <t>FERRAMENTAS - FAMILIA ENCANADOR - HORISTA (ENCARGOS COMPLEMENTARES - COLETADO CAIXA)</t>
  </si>
  <si>
    <t>0,36</t>
  </si>
  <si>
    <t xml:space="preserve"> 00011950 </t>
  </si>
  <si>
    <t>BUCHA DE NYLON SEM ABA S6, COM PARAFUSO DE 4,20 X 40 MM EM ACO ZINCADO COM ROSCA SOBERBA, CABECA CHATA E FENDA PHILLIPS</t>
  </si>
  <si>
    <t>3.403,3308600</t>
  </si>
  <si>
    <t>99,61%</t>
  </si>
  <si>
    <t xml:space="preserve"> SE0566 </t>
  </si>
  <si>
    <t>Locação, nivelamento e contra-nivelamento, para levantamento de faixas de 30 m de largura, sem mobilização e desmobilização da equipe e equipamento.R ev 06/2017.</t>
  </si>
  <si>
    <t>670,0000000</t>
  </si>
  <si>
    <t xml:space="preserve"> IN0747 </t>
  </si>
  <si>
    <t>Acessórios para flange - arruela de borracha para água (diâmetro da seção: 600 mm)</t>
  </si>
  <si>
    <t xml:space="preserve"> 00039434 </t>
  </si>
  <si>
    <t>MASSA DE REJUNTE EM PO PARA DRYWALL, A BASE DE GESSO, SECAGEM RAPIDA, PARA TRATAMENTO DE JUNTAS DE CHAPA DE GESSO (NECESSITA ADICAO DE AGUA)</t>
  </si>
  <si>
    <t>405,8184240</t>
  </si>
  <si>
    <t>3,49</t>
  </si>
  <si>
    <t xml:space="preserve"> IN0599 </t>
  </si>
  <si>
    <t>Cruzeta Horizontal 90º para leito aramado, largura de 300mm, aço carbono, galvanizado à frio.</t>
  </si>
  <si>
    <t xml:space="preserve"> 00004342 </t>
  </si>
  <si>
    <t>PORCA ZINCADA, SEXTAVADA, DIAMETRO 3/8"</t>
  </si>
  <si>
    <t>5.040,0000000</t>
  </si>
  <si>
    <t>1.360,80</t>
  </si>
  <si>
    <t xml:space="preserve"> 000140 </t>
  </si>
  <si>
    <t>TERMINAL METALICO A PRESSAO PARA CABO DE 120mm</t>
  </si>
  <si>
    <t>45,0000000</t>
  </si>
  <si>
    <t xml:space="preserve"> 003667 </t>
  </si>
  <si>
    <t>RALO ABACAXI SEMIESFERICO FERRO FUNDIDO 75mm</t>
  </si>
  <si>
    <t>74,0000000</t>
  </si>
  <si>
    <t xml:space="preserve"> 163358 </t>
  </si>
  <si>
    <t>PALITO IGNITOR PARA SOLDA EXOTERMICA</t>
  </si>
  <si>
    <t>817,5830000</t>
  </si>
  <si>
    <t xml:space="preserve"> 011802 </t>
  </si>
  <si>
    <t>MOLDURA ALUMINIO A28 ANODIZADO 12cm PARA ESPELHO</t>
  </si>
  <si>
    <t>53,6000000</t>
  </si>
  <si>
    <t>24,96</t>
  </si>
  <si>
    <t xml:space="preserve"> M3238 </t>
  </si>
  <si>
    <t>Película não retrorrefletiva tipo IV</t>
  </si>
  <si>
    <t>12,7760000</t>
  </si>
  <si>
    <t xml:space="preserve"> SE0567 </t>
  </si>
  <si>
    <t>Locação e nivelamento de furos de sondagem, sem mobilização e desmobilização da equipe e equipamento. Rev. 06/2017.</t>
  </si>
  <si>
    <t xml:space="preserve"> 00000301 </t>
  </si>
  <si>
    <t>ANEL BORRACHA PARA TUBO ESGOTO PREDIAL, DN 100 MM (NBR 5688)</t>
  </si>
  <si>
    <t>322,0000000</t>
  </si>
  <si>
    <t xml:space="preserve"> IN0721 </t>
  </si>
  <si>
    <t>Extremidade de ferro fundido dúctil com flange, bolsa e junta elástica para água (classe de pressão: 10 kgf/cm² / diâmetro da seção: 300 mm)</t>
  </si>
  <si>
    <t xml:space="preserve"> 00010432 </t>
  </si>
  <si>
    <t>MICTORIO INDICUDUAL, SIFONADO, LOUCA BRANCA, SEM COMPLEMENTOS</t>
  </si>
  <si>
    <t xml:space="preserve"> IN0612 </t>
  </si>
  <si>
    <t>Curva horizontal 90º para eletrocalha, largura 300mm, com tampa de encaixe, aço carbono, acabamento
galvanizado à fogo.</t>
  </si>
  <si>
    <t xml:space="preserve"> 00000626 </t>
  </si>
  <si>
    <t>MANTA LIQUIDA DE BASE ASFALTICA MODIFICADA COM A ADICAO DE ELASTOMEROS DILUIDOS EM SOLVENTE ORGANICO, APLICACAO A FRIO (MEMBRANA IMPERMEABILIZANTE ASFASTICA)</t>
  </si>
  <si>
    <t>61,6500000</t>
  </si>
  <si>
    <t xml:space="preserve"> IN0199 </t>
  </si>
  <si>
    <t>PORTA DE INSPEÇÃO PARA DUTOS EM AÇO GALVANIZADO MODELO PIPER 2512 GA-SP-S OU SIMILAR</t>
  </si>
  <si>
    <t xml:space="preserve"> 00007167 </t>
  </si>
  <si>
    <t>TELA DE ARAME GALVANIZADA QUADRANGULAR / LOSANGULAR, FIO 2,11 MM (14 BWG), MALHA 5 X 5 CM, H = 2 M</t>
  </si>
  <si>
    <t>36,6960000</t>
  </si>
  <si>
    <t>35,50</t>
  </si>
  <si>
    <t xml:space="preserve"> 00006322 </t>
  </si>
  <si>
    <t>TE DE FERRO GALVANIZADO, DE 3"</t>
  </si>
  <si>
    <t xml:space="preserve"> SE0418 </t>
  </si>
  <si>
    <t xml:space="preserve"> 00006299 </t>
  </si>
  <si>
    <t>TE DE FERRO GALVANIZADO, DE 2 1/2"</t>
  </si>
  <si>
    <t xml:space="preserve"> SE0462 </t>
  </si>
  <si>
    <t xml:space="preserve"> M2148 </t>
  </si>
  <si>
    <t>3,6876568</t>
  </si>
  <si>
    <t xml:space="preserve"> 00002565 </t>
  </si>
  <si>
    <t>CONDULETE DE ALUMINIO TIPO E, PARA ELETRODUTO ROSCAVEL DE 3/4", COM TAMPA CEGA</t>
  </si>
  <si>
    <t>105,0000000</t>
  </si>
  <si>
    <t xml:space="preserve"> 00000298 </t>
  </si>
  <si>
    <t>ANEL BORRACHA, DN 75 MM, PARA TUBO SERIE REFORCADA ESGOTO PREDIAL</t>
  </si>
  <si>
    <t>342,0000000</t>
  </si>
  <si>
    <t>99,62%</t>
  </si>
  <si>
    <t xml:space="preserve"> IN0689 </t>
  </si>
  <si>
    <t xml:space="preserve"> 00003767 </t>
  </si>
  <si>
    <t>LIXA EM FOLHA PARA PAREDE OU MADEIRA, NUMERO 120, COR VERMELHA</t>
  </si>
  <si>
    <t>825,8260000</t>
  </si>
  <si>
    <t xml:space="preserve"> STI.SAM 016 </t>
  </si>
  <si>
    <t>RELATÓRIO FINAL DE EDUCAÇÃO AMBIENTAL</t>
  </si>
  <si>
    <t xml:space="preserve"> IN0642 </t>
  </si>
  <si>
    <t xml:space="preserve"> SE0451 </t>
  </si>
  <si>
    <t xml:space="preserve"> SE0442 </t>
  </si>
  <si>
    <t xml:space="preserve"> 00020269 </t>
  </si>
  <si>
    <t>LAVATORIO / CUBA DE EMBUTIR, OVAL, DE LOUCA BRANCA, SEM LADRAO, DIMENSOES *50 X 35* CM (L X C)</t>
  </si>
  <si>
    <t xml:space="preserve"> SE0541 </t>
  </si>
  <si>
    <t>Fornecimento e assentamento de excêntrica de concreto armado, diâmetro 1,20 m, para poço de visita (PV) diâmetro 1,00 m</t>
  </si>
  <si>
    <t xml:space="preserve"> 00011714 </t>
  </si>
  <si>
    <t>CAIXA SIFONADA, PVC, 150 X *185* X 75 MM, COM GRELHA QUADRADA, BRANCA</t>
  </si>
  <si>
    <t xml:space="preserve"> 4.17.70 </t>
  </si>
  <si>
    <t>CONTACTOR TRIPOLAR ATE 9A</t>
  </si>
  <si>
    <t xml:space="preserve"> IN0582 </t>
  </si>
  <si>
    <t xml:space="preserve"> 001566 </t>
  </si>
  <si>
    <t>ELETRODUTO GALVANIZADO NBR 5597 20mm 3/4" (1,472kg/m)</t>
  </si>
  <si>
    <t>34,0000000</t>
  </si>
  <si>
    <t xml:space="preserve"> IN0703 </t>
  </si>
  <si>
    <t>Flange solto de aço carbono para colarinho (DE 355mm, PN10)</t>
  </si>
  <si>
    <t xml:space="preserve"> 00003799 </t>
  </si>
  <si>
    <t>LUMINARIA DE SOBREPOR EM CHAPA DE ACO PARA 2 LAMPADAS FLUORESCENTES DE *36* W, ALETADA, COMPLETA (LAMPADAS E REATOR INCLUSOS)</t>
  </si>
  <si>
    <t>13,2430000</t>
  </si>
  <si>
    <t xml:space="preserve"> M2041 </t>
  </si>
  <si>
    <t>Adesivo à base de resina poliéster</t>
  </si>
  <si>
    <t>38,8331200</t>
  </si>
  <si>
    <t xml:space="preserve"> P.08.000.090853 </t>
  </si>
  <si>
    <t>Cabo cobre flexível ´PP´ de 4x2,5mm², classe 5 de encordoamento, isolamento 450/750V -  isolação PVC 70°C</t>
  </si>
  <si>
    <t>88,4000000</t>
  </si>
  <si>
    <t xml:space="preserve"> IN0619 </t>
  </si>
  <si>
    <t>Suspensão de eletrocalha 250mm x 50mm em teto, composto por 1 suporte ômega 250mm x 50mm, 6 arruelas lisas rosca WW 3/8”, 6 porcas sextavadas rosca WW 3/8”, vergalhões rosca total WW 3/8” e 2
chumbadores mecânicos CB completo rosca WW 3/8”.</t>
  </si>
  <si>
    <t>60,15</t>
  </si>
  <si>
    <t xml:space="preserve"> IN0535 </t>
  </si>
  <si>
    <t>Conector terminal reto aparafusado, em liga de cobre, lingueta quadrada, com 4 furos, para conexão de cabo de cobre, bitola 240mm²</t>
  </si>
  <si>
    <t xml:space="preserve"> 00043131 </t>
  </si>
  <si>
    <t>ARAME GALVANIZADO 6 BWG, D = 5,16 MM (0,157 KG/M), OU 8 BWG, D = 4,19 MM (0,101 KG/M), OU 10 BWG, D = 3,40 MM (0,0713 KG/M)</t>
  </si>
  <si>
    <t>33,2331120</t>
  </si>
  <si>
    <t xml:space="preserve"> IN0631 </t>
  </si>
  <si>
    <t>Bloco M10B, contato normalmente fechado (NF), com bastidor.</t>
  </si>
  <si>
    <t xml:space="preserve"> 003694 </t>
  </si>
  <si>
    <t>RALO ABACAXI SEMIESFERICO FERRO FUNDIDO 100mm</t>
  </si>
  <si>
    <t xml:space="preserve"> 00000546 </t>
  </si>
  <si>
    <t>BARRA DE FERRO CHATA, RETANGULAR (QUALQUER BITOLA)</t>
  </si>
  <si>
    <t>77,0132400</t>
  </si>
  <si>
    <t>15,04</t>
  </si>
  <si>
    <t xml:space="preserve"> M2303 </t>
  </si>
  <si>
    <t>Sapata de widia linha NW</t>
  </si>
  <si>
    <t>3,0697560</t>
  </si>
  <si>
    <t xml:space="preserve"> 00021011 </t>
  </si>
  <si>
    <t>TUBO ACO GALVANIZADO COM COSTURA, CLASSE LEVE, DN 32 MM ( 1 1/4"),  E = 2,65 MM,  *2,71* KG/M (NBR 5580)</t>
  </si>
  <si>
    <t xml:space="preserve"> 1569 </t>
  </si>
  <si>
    <t>Madeira mista serrada (barrote) 6 x 6cm - 0,0036 m3/m (angelim, louro)</t>
  </si>
  <si>
    <t>98,6672000</t>
  </si>
  <si>
    <t xml:space="preserve"> 00004302 </t>
  </si>
  <si>
    <t>PARAFUSO ZINCADO ROSCA SOBERBA, CABECA SEXTAVADA, 5/16 " X 250 MM, PARA FIXACAO DE TELHA EM MADEIRA</t>
  </si>
  <si>
    <t>194,3833500</t>
  </si>
  <si>
    <t xml:space="preserve"> 00034566 </t>
  </si>
  <si>
    <t>BLOCO DE CONCRETO ESTRUTURAL 14 X 19 X 29 CM, FBK 6 MPA (NBR 6136)</t>
  </si>
  <si>
    <t>261,8412050</t>
  </si>
  <si>
    <t>4,31</t>
  </si>
  <si>
    <t xml:space="preserve"> 00011676 </t>
  </si>
  <si>
    <t>REGISTRO DE ESFERA, PVC, COM VOLANTE, VS, SOLDAVEL, DN 40 MM, COM CORPO DIVIDIDO</t>
  </si>
  <si>
    <t xml:space="preserve"> 00001327 </t>
  </si>
  <si>
    <t>CHAPA DE ACO FINA A FRIO BITOLA MSG 24, E = 0,60 MM (4,80 KG/M2)</t>
  </si>
  <si>
    <t>58,2500000</t>
  </si>
  <si>
    <t xml:space="preserve"> IN0121 </t>
  </si>
  <si>
    <t>JUNTA DE LONA FLEXÍVEL PARA DUTOS 70 MM x 100 MM</t>
  </si>
  <si>
    <t xml:space="preserve"> IN0691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</si>
  <si>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</si>
  <si>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99,63%</t>
  </si>
  <si>
    <t xml:space="preserve"> IN0581 </t>
  </si>
  <si>
    <t xml:space="preserve"> IN0711 </t>
  </si>
  <si>
    <t>Luva de correr de ferro fundido dúctil com junta mecânica para água (diâmetro da seção: 300 mm)</t>
  </si>
  <si>
    <t xml:space="preserve"> F.03.000.024550 </t>
  </si>
  <si>
    <t>Isolamento térmico em espuma elastomérica, espessura de 19 a 26 mm, para tubulação de água quente e refrigeração, diâmetro de 3/8" (cobre) e 1/8" (ferro)</t>
  </si>
  <si>
    <t>79,5600000</t>
  </si>
  <si>
    <t xml:space="preserve"> 00002586 </t>
  </si>
  <si>
    <t>CONDULETE DE ALUMINIO TIPO T, PARA ELETRODUTO ROSCAVEL DE 1", COM TAMPA CEGA</t>
  </si>
  <si>
    <t xml:space="preserve"> 00003931 </t>
  </si>
  <si>
    <t>LUVA DE REDUCAO DE FERRO GALVANIZADO, COM ROSCA BSP, DE 3" X 2 1/2"</t>
  </si>
  <si>
    <t xml:space="preserve"> 00002432 </t>
  </si>
  <si>
    <t>DOBRADICA EM ACO/FERRO, 3 1/2" X  3", E= 1,9  A 2 MM, COM ANEL,  CROMADO OU ZINCADO, TAMPA BOLA, COM PARAFUSOS</t>
  </si>
  <si>
    <t>40,0464000</t>
  </si>
  <si>
    <t xml:space="preserve"> M2365 </t>
  </si>
  <si>
    <t>Disco de corte abrasivo para máquina para serrar trilho - D = 350 mm</t>
  </si>
  <si>
    <t>83,45</t>
  </si>
  <si>
    <t xml:space="preserve"> 00003798 </t>
  </si>
  <si>
    <t>LUMINARIA ABERTA P/ ILUMINACAO PUBLICA, TIPO X-57 PETERCO OU EQUIV</t>
  </si>
  <si>
    <t>128,08</t>
  </si>
  <si>
    <t xml:space="preserve"> 000050 </t>
  </si>
  <si>
    <t>CIMENTO PORTLAND CP III 32RS NBR 11578 (quilo)</t>
  </si>
  <si>
    <t xml:space="preserve"> 00005067 </t>
  </si>
  <si>
    <t>PREGO DE ACO POLIDO COM CABECA 16 X 24 (2 1/4 X 12)</t>
  </si>
  <si>
    <t>34,0118220</t>
  </si>
  <si>
    <t xml:space="preserve"> 00037591 </t>
  </si>
  <si>
    <t>SUPORTE MAO-FRANCESA EM ACO, ABAS IGUAIS 40 CM, CAPACIDADE MINIMA 70 KG, BRANCO</t>
  </si>
  <si>
    <t>32,8480000</t>
  </si>
  <si>
    <t xml:space="preserve"> 11072 </t>
  </si>
  <si>
    <t>Arruela lisa de 3/8"</t>
  </si>
  <si>
    <t>7.964,0000000</t>
  </si>
  <si>
    <t>0,13</t>
  </si>
  <si>
    <t xml:space="preserve"> 4.17.50 </t>
  </si>
  <si>
    <t>RELE BIMET.DE SOBREC.-FAIXA AJUST.2.5-4A</t>
  </si>
  <si>
    <t xml:space="preserve"> 00001013 </t>
  </si>
  <si>
    <t>CABO DE COBRE, FLEXIVEL, CLASSE 4 OU 5, ISOLACAO EM PVC/A, ANTICHAMA BWF-B, 1 CONDUTOR, 450/750 V, SECAO NOMINAL 1,5 MM2</t>
  </si>
  <si>
    <t>587,5886800</t>
  </si>
  <si>
    <t xml:space="preserve"> IN0748 </t>
  </si>
  <si>
    <t>Acessórios para flange - arruela de borracha para água (diâmetro da seção: 800 mm)</t>
  </si>
  <si>
    <t xml:space="preserve"> 00020170 </t>
  </si>
  <si>
    <t>LUVA SIMPLES, PVC SERIE R, 100 MM, PARA ESGOTO OU AGUAS PLUVIAIS PREDIAIS</t>
  </si>
  <si>
    <t xml:space="preserve"> 2962 </t>
  </si>
  <si>
    <t>Eletroduto corrugado flexível em PEAD Ø = 2", tipo Kanalex ou similar</t>
  </si>
  <si>
    <t>90,0000000</t>
  </si>
  <si>
    <t xml:space="preserve"> 00039323 </t>
  </si>
  <si>
    <t>MANTA GEOTEXTIL TECIDO DE LAMINETES DE POLIPROPILENO, RESISTENCIA A TRACAO = *25* KN/M</t>
  </si>
  <si>
    <t>41,0100000</t>
  </si>
  <si>
    <t xml:space="preserve"> 00006021 </t>
  </si>
  <si>
    <t>REGISTRO PRESSAO COM ACABAMENTO E CANOPLA CROMADA, SIMPLES, BITOLA 1/2 " (REF 1416)</t>
  </si>
  <si>
    <t xml:space="preserve"> SE0452 </t>
  </si>
  <si>
    <t>Presilha metálica para cabo telefônico</t>
  </si>
  <si>
    <t>26,0000000</t>
  </si>
  <si>
    <t xml:space="preserve"> IN0638 </t>
  </si>
  <si>
    <t>Placa de fechamento cega, em aço, montagem em rack padrão 19”, 1U, pintura em epóxi.</t>
  </si>
  <si>
    <t>55,0000000</t>
  </si>
  <si>
    <t>18,28</t>
  </si>
  <si>
    <t xml:space="preserve"> IN0648 </t>
  </si>
  <si>
    <t>6,91</t>
  </si>
  <si>
    <t xml:space="preserve"> IN0649 </t>
  </si>
  <si>
    <t xml:space="preserve"> IN0650 </t>
  </si>
  <si>
    <t xml:space="preserve"> 00010416 </t>
  </si>
  <si>
    <t>VALVULA DE RETENCAO VERTICAL, DE BRONZE (PN-16), 1 1/2", 200 PSI, EXTREMIDADES COM ROSCA</t>
  </si>
  <si>
    <t xml:space="preserve"> 010136 </t>
  </si>
  <si>
    <t>TERMINAL AEREO EM ACO GALVANIZADO DN 5/16" 350mm, COM BASE DE FIXACAO HORIZONTAL</t>
  </si>
  <si>
    <t xml:space="preserve"> P.04.000.042290 </t>
  </si>
  <si>
    <t>Perfilado perfurado 38 x 38 mm em chapa 14 pré-zincada</t>
  </si>
  <si>
    <t xml:space="preserve"> SE0532 </t>
  </si>
  <si>
    <t>Demolição manual de passeio cimentado, inclusive base de concreto</t>
  </si>
  <si>
    <t>34,9100000</t>
  </si>
  <si>
    <t xml:space="preserve"> SE0380 </t>
  </si>
  <si>
    <t xml:space="preserve"> 005984 </t>
  </si>
  <si>
    <t>COMPENSADO COMUM TAPUME MADEIRIT 6mm 1,10x2,20m(2,42m2)</t>
  </si>
  <si>
    <t>14,0700000</t>
  </si>
  <si>
    <t xml:space="preserve"> 00038112 </t>
  </si>
  <si>
    <t>INTERRUPTOR SIMPLES 10A, 250V (APENAS MODULO)</t>
  </si>
  <si>
    <t>99,7226000</t>
  </si>
  <si>
    <t xml:space="preserve"> IN0787 </t>
  </si>
  <si>
    <t>MANTA ABSORVENTE 0.2 CM X 40 CM X 50 CM</t>
  </si>
  <si>
    <t>600,0000000</t>
  </si>
  <si>
    <t>99,64%</t>
  </si>
  <si>
    <t xml:space="preserve"> 00043487 </t>
  </si>
  <si>
    <t>EPI - FAMILIA ENCARREGADO GERAL - HORISTA (ENCARGOS COMPLEMENTARES - COLETADO CAIXA)</t>
  </si>
  <si>
    <t>775,4647320</t>
  </si>
  <si>
    <t xml:space="preserve"> F.04.000.026506 </t>
  </si>
  <si>
    <t>Calço plástico para telha trapezoidal, 38 mm</t>
  </si>
  <si>
    <t>1,85</t>
  </si>
  <si>
    <t xml:space="preserve"> 00004384 </t>
  </si>
  <si>
    <t>PARAFUSO NIQUELADO COM ACABAMENTO CROMADO PARA FIXAR PECA SANITARIA, INCLUI PORCA CEGA, ARRUELA E BUCHA DE NYLON TAMANHO S-10</t>
  </si>
  <si>
    <t>28,02</t>
  </si>
  <si>
    <t xml:space="preserve"> IN0633 </t>
  </si>
  <si>
    <t xml:space="preserve"> IN0144 </t>
  </si>
  <si>
    <t>GRELHAS EM ALUMÍNIO NA COR NATURAL, INCLUINDO PARAFUSOS E ACESSÓRIOS, MODELO AGS-T 625 X 425 OU SIMILAR</t>
  </si>
  <si>
    <t xml:space="preserve"> 00009838 </t>
  </si>
  <si>
    <t>TUBO PVC SERIE NORMAL, DN 50 MM, PARA ESGOTO PREDIAL (NBR 5688)</t>
  </si>
  <si>
    <t>69,3840000</t>
  </si>
  <si>
    <t>13,48</t>
  </si>
  <si>
    <t xml:space="preserve"> 00007307 </t>
  </si>
  <si>
    <t>FUNDO ANTICORROSIVO PARA METAIS FERROSOS (ZARCAO)</t>
  </si>
  <si>
    <t xml:space="preserve"> SE0463 </t>
  </si>
  <si>
    <t>Porta marcador e marcador oval amarelo com escrito em preto</t>
  </si>
  <si>
    <t xml:space="preserve"> IN0140 </t>
  </si>
  <si>
    <t>GRELHAS EM ALUMÍNIO NA COR NATURAL, INCLUINDO PARAFUSOS E ACESSÓRIOS, MODELO AGS-T 425 X 125 OU SIMILAR</t>
  </si>
  <si>
    <t xml:space="preserve"> 00004513 </t>
  </si>
  <si>
    <t>CAIBRO 5 X 5 CM EM PINUS, MISTA OU EQUIVALENTE DA REGIAO - BRUTA</t>
  </si>
  <si>
    <t>121,9540000</t>
  </si>
  <si>
    <t xml:space="preserve"> M0450 </t>
  </si>
  <si>
    <t>Compensado de virola - E = 6 mm</t>
  </si>
  <si>
    <t>30,6028800</t>
  </si>
  <si>
    <t xml:space="preserve"> 00002501 </t>
  </si>
  <si>
    <t>ELETRODUTO FLEXIVEL, EM ACO GALVANIZADO, REVESTIDO EXTERNAMENTE COM PVC PRETO, DIAMETRO EXTERNO DE 32 MM (1"), TIPO SEALTUBO</t>
  </si>
  <si>
    <t>41,0000000</t>
  </si>
  <si>
    <t xml:space="preserve"> 00038102 </t>
  </si>
  <si>
    <t>TOMADA 2P+T 20A, 250V  (APENAS MODULO)</t>
  </si>
  <si>
    <t>65,4965000</t>
  </si>
  <si>
    <t xml:space="preserve"> 00003934 </t>
  </si>
  <si>
    <t>LUVA DE REDUCAO DE FERRO GALVANIZADO, COM ROSCA BSP, DE 4" X 3"</t>
  </si>
  <si>
    <t xml:space="preserve"> 00009867 </t>
  </si>
  <si>
    <t>TUBO PVC, SOLDAVEL, DN 20 MM, AGUA FRIA (NBR-5648)</t>
  </si>
  <si>
    <t>219,4148000</t>
  </si>
  <si>
    <t>4,21</t>
  </si>
  <si>
    <t xml:space="preserve"> 1558 </t>
  </si>
  <si>
    <t>Madeira de lei sucupira</t>
  </si>
  <si>
    <t>0,2400000</t>
  </si>
  <si>
    <t xml:space="preserve"> 00039014 </t>
  </si>
  <si>
    <t>FIBRA DE ACO PARA REFORCO DO CONCRETO, SOLTA, TIPO A-I, FATOR DE FORMA *50* L / D, COMPRIMENTO DE *30* MM E RESISTENCIA A TRACAO DO ACO MAIOR 1000 MPA</t>
  </si>
  <si>
    <t xml:space="preserve"> 00005063 </t>
  </si>
  <si>
    <t>PREGO DE ACO POLIDO COM CABECA 14 X 18 (1 1/2 X 14)</t>
  </si>
  <si>
    <t xml:space="preserve"> 00001368 </t>
  </si>
  <si>
    <t>CHUVEIRO COMUM EM PLASTICO BRANCO, COM CANO, 3 TEMPERATURAS, 5500 W (110/220 V)</t>
  </si>
  <si>
    <t xml:space="preserve"> M3829 </t>
  </si>
  <si>
    <t>Tacha refletiva em plástico injetado monodirecional com um pino - tipo I</t>
  </si>
  <si>
    <t>98,0000000</t>
  </si>
  <si>
    <t xml:space="preserve"> IN0786 </t>
  </si>
  <si>
    <t>BANDEJA DE CONTENÇÃO DE 50 L</t>
  </si>
  <si>
    <t xml:space="preserve"> 00020157 </t>
  </si>
  <si>
    <t>JOELHO, PVC SERIE R, 90 GRAUS, DN 100 MM, PARA ESGOTO OU AGUAS PLUVIAIS PREDIAIS</t>
  </si>
  <si>
    <t xml:space="preserve"> 00020154 </t>
  </si>
  <si>
    <t>JOELHO, PVC SERIE R, 90 GRAUS, DN 40 MM, PARA ESGOTO OU AGUAS PLUVIAIS PREDIAIS</t>
  </si>
  <si>
    <t>8,86</t>
  </si>
  <si>
    <t xml:space="preserve"> 008378 </t>
  </si>
  <si>
    <t>COLA DE CONTATO PARA PISO TAPETE 4,8kg/m2</t>
  </si>
  <si>
    <t>11,3400000</t>
  </si>
  <si>
    <t xml:space="preserve"> IN0776 </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</si>
  <si>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</si>
  <si>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 xml:space="preserve"> IN0627 </t>
  </si>
  <si>
    <t>Caixa subterrânea R1, 60x35x50cm, em concreto, com tampa em ferro fundido e escrito telefone</t>
  </si>
  <si>
    <t xml:space="preserve"> 00004509 </t>
  </si>
  <si>
    <t>SARRAFO *2,5 X 10* CM EM PINUS, MISTA OU EQUIVALENTE DA REGIAO - BRUTA</t>
  </si>
  <si>
    <t>158,0396000</t>
  </si>
  <si>
    <t xml:space="preserve"> 00001894 </t>
  </si>
  <si>
    <t>LUVA EM PVC RIGIDO ROSCAVEL, DE 2", PARA ELETRODUTO</t>
  </si>
  <si>
    <t>108,0000000</t>
  </si>
  <si>
    <t>7,96</t>
  </si>
  <si>
    <t xml:space="preserve"> IN0735 </t>
  </si>
  <si>
    <t>Toco de ferro fundido dúctil com flanges e aba de vedação para água (classe de pressão: 10 kgf/cm² / comprimento: 0,70 m / diâmetro da seção: 200 mm / tipo de pintura: betuminosa)</t>
  </si>
  <si>
    <t xml:space="preserve"> SE0457 </t>
  </si>
  <si>
    <t xml:space="preserve"> IN0551 </t>
  </si>
  <si>
    <t>Patch-Cord ópticos</t>
  </si>
  <si>
    <t xml:space="preserve"> IN0600 </t>
  </si>
  <si>
    <t>Tê Horizontal 90º para leito aramado, largura de 300mm, aço carbono, galvanizado à frio.</t>
  </si>
  <si>
    <t xml:space="preserve"> SE0569 </t>
  </si>
  <si>
    <t>Mobilização e desmobilização de equipe (1 Topógrafo e 3 Auxil. de Topog.) e equipamento de topografia em veículo de passeio (distância = 2x35,00 = 70,00km, velocidade média = 50,00km/h e 1 viagem / dia ). Rev 06/2017.</t>
  </si>
  <si>
    <t xml:space="preserve"> SE0506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</si>
  <si>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</si>
  <si>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 xml:space="preserve"> M1796 </t>
  </si>
  <si>
    <t>Gás acetileno</t>
  </si>
  <si>
    <t xml:space="preserve"> 00004208 </t>
  </si>
  <si>
    <t>NIPLE DE FERRO GALVANIZADO, COM ROSCA BSP, DE 2 1/2"</t>
  </si>
  <si>
    <t xml:space="preserve"> IN0744 </t>
  </si>
  <si>
    <t>Acessórios para flange - arruela de borracha para água (diâmetro da seção: 1000 mm)</t>
  </si>
  <si>
    <t xml:space="preserve"> IN0460 </t>
  </si>
  <si>
    <t>CURVA DE INVERSÃO 90° EM AÇO-CARBONO GALVANIZADA A FOGO, CHAPA 14", PARA ELETROCALHA 150X50 MM</t>
  </si>
  <si>
    <t xml:space="preserve"> 00020143 </t>
  </si>
  <si>
    <t>JUNCAO SIMPLES, PVC SERIE R, DN 100 X 75 MM, PARA ESGOTO OU AGUAS PLUVIAIS PREDIAIS</t>
  </si>
  <si>
    <t xml:space="preserve"> E9737 </t>
  </si>
  <si>
    <t>Conjunto para pré-aquecimento de trilho em solda aluminotérmica</t>
  </si>
  <si>
    <t>0,73</t>
  </si>
  <si>
    <t xml:space="preserve"> M2079 </t>
  </si>
  <si>
    <t>Fio de poliamida Nº 40 - E = 0,40 mm</t>
  </si>
  <si>
    <t>13.383,1904400</t>
  </si>
  <si>
    <t>0,06</t>
  </si>
  <si>
    <t>99,65%</t>
  </si>
  <si>
    <t xml:space="preserve"> IN0504 </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</si>
  <si>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</si>
  <si>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 xml:space="preserve"> E9646 </t>
  </si>
  <si>
    <t>Compressor de ar portátil de 58,52 l/s (124 PCM) - 27 kW</t>
  </si>
  <si>
    <t>18,8420690</t>
  </si>
  <si>
    <t xml:space="preserve"> 00007568 </t>
  </si>
  <si>
    <t>BUCHA DE NYLON SEM ABA S10, COM PARAFUSO DE 6,10 X 65 MM EM ACO ZINCADO COM ROSCA SOBERBA, CABECA CHATA E FENDA PHILLIPS</t>
  </si>
  <si>
    <t>629,8777554</t>
  </si>
  <si>
    <t xml:space="preserve"> IN0710 </t>
  </si>
  <si>
    <t>Luva de correr de ferro fundido dúctil com junta mecânica para água (diâmetro da seção: 250 mm)</t>
  </si>
  <si>
    <t xml:space="preserve"> IN0679 </t>
  </si>
  <si>
    <t xml:space="preserve"> 00010886 </t>
  </si>
  <si>
    <t>EXTINTOR DE INCENDIO PORTATIL COM CARGA DE AGUA PRESSURIZADA DE 10 L, CLASSE A</t>
  </si>
  <si>
    <t>3,3840000</t>
  </si>
  <si>
    <t xml:space="preserve"> 00039216 </t>
  </si>
  <si>
    <t>ARRUELA EM ALUMINIO, COM ROSCA, DE 4", PARA ELETRODUTO</t>
  </si>
  <si>
    <t>9,79</t>
  </si>
  <si>
    <t xml:space="preserve"> SE0424 </t>
  </si>
  <si>
    <t xml:space="preserve"> SE0425 </t>
  </si>
  <si>
    <t xml:space="preserve"> SE0426 </t>
  </si>
  <si>
    <t xml:space="preserve"> SE0446 </t>
  </si>
  <si>
    <t xml:space="preserve"> SE0447 </t>
  </si>
  <si>
    <t>Quadro de comando CC em poliestireno, 30x20x13cm, borracha de vedação, IP 67 e IK 09</t>
  </si>
  <si>
    <t xml:space="preserve"> SE0448 </t>
  </si>
  <si>
    <t xml:space="preserve"> SE0472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</si>
  <si>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</si>
  <si>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10517 </t>
  </si>
  <si>
    <t>Exames admissionais/demissionais (checkup)</t>
  </si>
  <si>
    <t xml:space="preserve"> IN0381 </t>
  </si>
  <si>
    <t>BARRA REDONDA MACIÇA DE AÇO INOX AISI 304, DIÂMETRO = 8 MM</t>
  </si>
  <si>
    <t>36,1354000</t>
  </si>
  <si>
    <t>21,40</t>
  </si>
  <si>
    <t xml:space="preserve"> IN0624 </t>
  </si>
  <si>
    <t>Cabo CCI 50-04, cobertura externa em PVC e condutores isolados em termo plástico, diâmetro do condutor
0,50mm, 4 condutores</t>
  </si>
  <si>
    <t xml:space="preserve"> 00021009 </t>
  </si>
  <si>
    <t>TUBO ACO GALVANIZADO COM COSTURA, CLASSE LEVE, DN 20 MM ( 3/4"),  E = 2,25 MM,  *1,3* KG/M (NBR 5580)</t>
  </si>
  <si>
    <t>20,8000000</t>
  </si>
  <si>
    <t xml:space="preserve"> IN0134 </t>
  </si>
  <si>
    <t>GRELHAS EM ALUMÍNIO NA COR NATURAL, INCLUINDO PARAFUSOS E ACESSÓRIOS, MODELO VAT-DG 425 X 125 OU SIMILAR</t>
  </si>
  <si>
    <t xml:space="preserve"> 00010891 </t>
  </si>
  <si>
    <t>EXTINTOR DE INCENDIO PORTATIL COM CARGA DE PO QUIMICO SECO (PQS) DE 4 KG, CLASSE BC</t>
  </si>
  <si>
    <t xml:space="preserve"> M0081 </t>
  </si>
  <si>
    <t>Areia grossa</t>
  </si>
  <si>
    <t>4,3000000</t>
  </si>
  <si>
    <t xml:space="preserve"> IN0135 </t>
  </si>
  <si>
    <t>GRELHAS EM ALUMÍNIO NA COR NATURAL, INCLUINDO PARAFUSOS E ACESSÓRIOS, MODELO VAT-DG 325 X 75 OU SIMILAR</t>
  </si>
  <si>
    <t xml:space="preserve"> 00003671 </t>
  </si>
  <si>
    <t>JUNTA PLASTICA DE DILATACAO PARA PISOS, COR CINZA, 17 X 3 MM (ALTURA X ESPESSURA)</t>
  </si>
  <si>
    <t>546,5075000</t>
  </si>
  <si>
    <t xml:space="preserve"> 00004417 </t>
  </si>
  <si>
    <t>SARRAFO NAO APARELHADO *2,5 X 7* CM, EM MACARANDUBA, ANGELIM OU EQUIVALENTE DA REGIAO -  BRUTA</t>
  </si>
  <si>
    <t>80,4060000</t>
  </si>
  <si>
    <t xml:space="preserve"> E9740 </t>
  </si>
  <si>
    <t>Quadro tubular contraventado para andaime de 1 x 1 x 1 m com capacidade de 2 t</t>
  </si>
  <si>
    <t>4.690,8411763</t>
  </si>
  <si>
    <t xml:space="preserve"> 00036794 </t>
  </si>
  <si>
    <t>LAVATORIO DE LOUCA BRANCA, COM COLUNA, DIMENSOES *44 X 35* CM (L X C)</t>
  </si>
  <si>
    <t xml:space="preserve"> 012331 </t>
  </si>
  <si>
    <t>ARGAMASSA PRONTA FERMA QUARTZOLIT P/MARMORES 4,0kg/m2</t>
  </si>
  <si>
    <t xml:space="preserve"> IN0768 </t>
  </si>
  <si>
    <t>Tubo de ferro fundido dúctil com flange e ponta para água (classe de pressão: 10/16 kgf/cm² / comprimento: 1,50 m / diâmetro: 100 mm)</t>
  </si>
  <si>
    <t xml:space="preserve"> 00039435 </t>
  </si>
  <si>
    <t>PARAFUSO DRY WALL, EM ACO FOSFATIZADO, CABECA TROMBETA E PONTA AGULHA (TA), COMPRIMENTO 25 MM</t>
  </si>
  <si>
    <t>6.220,6768800</t>
  </si>
  <si>
    <t xml:space="preserve"> 00038383 </t>
  </si>
  <si>
    <t>LIXA D'AGUA EM FOLHA, GRAO 100</t>
  </si>
  <si>
    <t xml:space="preserve"> M2197 </t>
  </si>
  <si>
    <t>Haste de paredes paralelas com niple linha NW</t>
  </si>
  <si>
    <t>1,2780000</t>
  </si>
  <si>
    <t xml:space="preserve"> IN0451 </t>
  </si>
  <si>
    <t>EMENDA EM U PARA ELETROCALHA 150X50 MM</t>
  </si>
  <si>
    <t xml:space="preserve"> IN0628 </t>
  </si>
  <si>
    <t xml:space="preserve"> 087023 </t>
  </si>
  <si>
    <t>ARGAMASSA PRONTA COLANTE CIMENTCOLA 4,5kg/m2</t>
  </si>
  <si>
    <t>829,4850000</t>
  </si>
  <si>
    <t>0,88</t>
  </si>
  <si>
    <t xml:space="preserve"> 00010417 </t>
  </si>
  <si>
    <t>VALVULA DE RETENCAO VERTICAL, DE BRONZE (PN-16), 2", 200 PSI, EXTREMIDADES COM ROSCA</t>
  </si>
  <si>
    <t xml:space="preserve"> 00010567 </t>
  </si>
  <si>
    <t>TABUA *2,5 X 23* CM EM PINUS, MISTA OU EQUIVALENTE DA REGIAO - BRUTA</t>
  </si>
  <si>
    <t>59,4000000</t>
  </si>
  <si>
    <t xml:space="preserve"> 00036205 </t>
  </si>
  <si>
    <t>BARRA DE APOIO RETA, EM ACO INOX POLIDO, COMPRIMENTO 70CM, DIAMETRO MINIMO 3 CM</t>
  </si>
  <si>
    <t xml:space="preserve"> M3153 </t>
  </si>
  <si>
    <t>Tinta em pó à base de resina poliéster</t>
  </si>
  <si>
    <t xml:space="preserve"> 00011033 </t>
  </si>
  <si>
    <t>SUPORTE PARA CALHA DE 150 MM EM FERRO GALVANIZADO</t>
  </si>
  <si>
    <t>64,5872000</t>
  </si>
  <si>
    <t xml:space="preserve"> 00010555 </t>
  </si>
  <si>
    <t>PORTA DE MADEIRA, FOLHA MEDIA (NBR 15930) DE 800 X 2100 MM, DE 35 MM A 40 MM DE ESPESSURA, NUCLEO SEMI-SOLIDO (SARRAFEADO), CAPA LISA EM HDF, ACABAMENTO EM PRIMER PARA PINTURA</t>
  </si>
  <si>
    <t>2,3488000</t>
  </si>
  <si>
    <t xml:space="preserve"> IN0133 </t>
  </si>
  <si>
    <t>GRELHAS EM ALUMÍNIO NA COR NATURAL, INCLUINDO PARAFUSOS E ACESSÓRIOS, MODELO VAT-DG 225 X 125 OU SIMILAR</t>
  </si>
  <si>
    <t xml:space="preserve"> IN0461 </t>
  </si>
  <si>
    <t>TE RETO DE 90° EM AÇO-CARBONO GALVANIZADA A FOGO, CHAPA 14", PARA ELETROCALHA 150X50 MM</t>
  </si>
  <si>
    <t xml:space="preserve"> 00006024 </t>
  </si>
  <si>
    <t>REGISTRO PRESSAO COM ACABAMENTO E CANOPLA CROMADA, SIMPLES, BITOLA 3/4 " (REF 1416)</t>
  </si>
  <si>
    <t xml:space="preserve"> 00004823 </t>
  </si>
  <si>
    <t>MASSA PLASTICA PARA MARMORE/GRANITO</t>
  </si>
  <si>
    <t>17,6982948</t>
  </si>
  <si>
    <t xml:space="preserve"> IN0455 </t>
  </si>
  <si>
    <t>JUNÇÃO EM T PARA ELETROCALHA 300X50 MM</t>
  </si>
  <si>
    <t xml:space="preserve"> 002591 </t>
  </si>
  <si>
    <t>ELETROCALHA - SUPORTE SUSPENSAO SIMPLES TIPO "B" 150x50mm</t>
  </si>
  <si>
    <t xml:space="preserve"> 00007624 </t>
  </si>
  <si>
    <t>TRATOR DE ESTEIRAS, POTENCIA DE 150 HP, PESO OPERACIONAL DE 16,7 T, COM RODA MOTRIZ ELEVADA E LAMINA COM CONTATO DE 3,18M3</t>
  </si>
  <si>
    <t>0,0004505</t>
  </si>
  <si>
    <t xml:space="preserve"> 004087 </t>
  </si>
  <si>
    <t>VERNIZ EPOXI COM CATALISADOR - MAZA (3,6 L)</t>
  </si>
  <si>
    <t>13,2565000</t>
  </si>
  <si>
    <t xml:space="preserve"> E9044 </t>
  </si>
  <si>
    <t>Central de concreto com capacidade de 150 m³/h - dosadora e misturadora</t>
  </si>
  <si>
    <t>1,2278671</t>
  </si>
  <si>
    <t xml:space="preserve"> 2788 </t>
  </si>
  <si>
    <t>Caminhão carroc. madeira 4,0 t ( 94,0 kw ou equivalente) Caminhão carroc. madeira 4,0 t ( 94,0 Kw ou equivalente)</t>
  </si>
  <si>
    <t>13,2010000</t>
  </si>
  <si>
    <t xml:space="preserve"> IN0602 </t>
  </si>
  <si>
    <t>Junção para leito aramado composto por 2 conectores para emenda, 2 parafusos cabeça lentilha auto-
travante 1/4”x3/4”, 2 arruelas lisas rosca WW 1/4" e 2 porcas sextavadas rosca WW 1/4".</t>
  </si>
  <si>
    <t>122,0000000</t>
  </si>
  <si>
    <t xml:space="preserve"> 034534 </t>
  </si>
  <si>
    <t>SAIDA LATERAL SIMPLES PRE GALVANIZADA PARA ELETRODUTO 3/4"</t>
  </si>
  <si>
    <t>115,0000000</t>
  </si>
  <si>
    <t>99,66%</t>
  </si>
  <si>
    <t xml:space="preserve"> M2419 </t>
  </si>
  <si>
    <t>Parafuso de cabeça abaulada em aço inox com porca e arruela - D = 6 mm (M6) e C = 30 mm</t>
  </si>
  <si>
    <t>384,0000000</t>
  </si>
  <si>
    <t>1,75</t>
  </si>
  <si>
    <t xml:space="preserve"> 00000300 </t>
  </si>
  <si>
    <t>ANEL BORRACHA, DN 150 MM, PARA TUBO SERIE REFORCADA ESGOTO PREDIAL</t>
  </si>
  <si>
    <t xml:space="preserve"> 00036801 </t>
  </si>
  <si>
    <t>ACABAMENTO DE METAL CROMADO PARA REGISTRO PEQUENO, DE PAREDE, 1/2 " OU 3/4 "</t>
  </si>
  <si>
    <t xml:space="preserve"> 00011451 </t>
  </si>
  <si>
    <t>DOBRADICA TIPO VAI-E-VEM EM ACO/FERRO, TAMANHO 3'', GALVANIZADO, COM PARAFUSOS</t>
  </si>
  <si>
    <t xml:space="preserve"> 00010408 </t>
  </si>
  <si>
    <t>VALVULA DE RETENCAO HORIZONTAL, DE BRONZE (PN-25), 2", 400 PSI, TAMPA DE PORCA DE UNIAO, EXTREMIDADES COM ROSCA</t>
  </si>
  <si>
    <t xml:space="preserve"> 10046 </t>
  </si>
  <si>
    <t>Sapata externa 4 furos para perfilado, 38 x 38 mm, ref. CKP 131 ou similar</t>
  </si>
  <si>
    <t>112,0000000</t>
  </si>
  <si>
    <t xml:space="preserve"> SE0375 </t>
  </si>
  <si>
    <t xml:space="preserve"> SE0432 </t>
  </si>
  <si>
    <t xml:space="preserve"> SE0433 </t>
  </si>
  <si>
    <t xml:space="preserve"> IN0617 </t>
  </si>
  <si>
    <t>Curva horizontal 90º para eletrocalha, largura 250mm, com tampa de encaixe, aço carbono, acabamento
galvanizado à fogo.</t>
  </si>
  <si>
    <t xml:space="preserve"> 00001743 </t>
  </si>
  <si>
    <t>CUBA ACO INOX (AISI 304) DE EMBUTIR COM VALVULA 3 1/2 ", DE *46 X 30 X 12* CM</t>
  </si>
  <si>
    <t xml:space="preserve"> 00039961 </t>
  </si>
  <si>
    <t>SILICONE ACETICO USO GERAL INCOLOR 280 G</t>
  </si>
  <si>
    <t>19,7178600</t>
  </si>
  <si>
    <t xml:space="preserve"> 00037734 </t>
  </si>
  <si>
    <t>CACAMBA METALICA BASCULANTE COM CAPACIDADE DE 10 M3 (INCLUI MONTAGEM, NAO INCLUI CAMINHAO)</t>
  </si>
  <si>
    <t>0,0076124</t>
  </si>
  <si>
    <t xml:space="preserve"> 00003864 </t>
  </si>
  <si>
    <t>LUVA PVC SOLDAVEL, 60 MM, PARA AGUA FRIA PREDIAL</t>
  </si>
  <si>
    <t xml:space="preserve"> SE0376 </t>
  </si>
  <si>
    <t xml:space="preserve"> SE0450 </t>
  </si>
  <si>
    <t xml:space="preserve"> 00044474 </t>
  </si>
  <si>
    <t>GUINDASTE HIDRAULICO AUTOPROPELIDO, COM LANCA TELESCOPICA 40 M, CAPACIDADE MAXIMA 60 T, POTENCIA 260 KW, TRACAO  6 X 6</t>
  </si>
  <si>
    <t xml:space="preserve"> 00037736 </t>
  </si>
  <si>
    <t>TANQUE DE ACO CARBONO NAO REVESTIDO, PARA TRANSPORTE DE AGUA COM CAPACIDADE DE 10 M3, COM BOMBA CENTRIFUGA POR TOMADA DE FORCA, VAZAO MAXIMA *75* M3/H (INCLUI MONTAGEM, NAO INCLUI CAMINHAO)</t>
  </si>
  <si>
    <t xml:space="preserve"> 4.40.01 </t>
  </si>
  <si>
    <t>BASE FUSIVEIS DIAZED COMPLETA ATE 25A</t>
  </si>
  <si>
    <t>30,67</t>
  </si>
  <si>
    <t xml:space="preserve"> SE0523 </t>
  </si>
  <si>
    <t xml:space="preserve"> 00011825 </t>
  </si>
  <si>
    <t>TORNEIRA DE BOIA CONVENCIONAL PARA CAIXA D'AGUA, 1", AGUA FRIA, COM HASTE E TORNEIRA METALICOS E BALAO PLASTICO</t>
  </si>
  <si>
    <t xml:space="preserve"> 00020096 </t>
  </si>
  <si>
    <t>CURVA PVC, SERIE R, 87.30 GRAUS, CURTA, 75 MM, PARA ESGOTO OU AGUAS PLUVIAIS PREDIAIS (PARA PE-DE-COLUNA)</t>
  </si>
  <si>
    <t xml:space="preserve"> 00003658 </t>
  </si>
  <si>
    <t>JUNCAO SIMPLES, PVC, DN 75 X 75 MM, SERIE NORMAL PARA ESGOTO PREDIAL</t>
  </si>
  <si>
    <t xml:space="preserve"> SE0401 </t>
  </si>
  <si>
    <t>Cabo 3 x 2,5 mm²</t>
  </si>
  <si>
    <t xml:space="preserve"> 00011854 </t>
  </si>
  <si>
    <t>CONECTOR METALICO TIPO PARAFUSO FENDIDO (SPLIT BOLT), PARA CABOS ATE 35 MM2</t>
  </si>
  <si>
    <t xml:space="preserve"> SE0367 </t>
  </si>
  <si>
    <t>Cabo 3 x 2,5 mm² - Alimentação Estação</t>
  </si>
  <si>
    <t xml:space="preserve"> IN0646 </t>
  </si>
  <si>
    <t>Disjuntor termomagnético modular bipolar, tensão de operação 230V, corrente nominal 6 A, nível de curto de
5000 A, curva C, montagem em calha DIN.</t>
  </si>
  <si>
    <t xml:space="preserve"> SE0373 </t>
  </si>
  <si>
    <t>um</t>
  </si>
  <si>
    <t xml:space="preserve"> IN0142 </t>
  </si>
  <si>
    <t>GRELHAS EM ALUMÍNIO NA COR NATURAL, INCLUINDO PARAFUSOS E ACESSÓRIOS, MODELO AGS-T 325 X 75 OU SIMILAR</t>
  </si>
  <si>
    <t xml:space="preserve"> IN0729 </t>
  </si>
  <si>
    <t>Toco de ferro fundido dúctil com flanges para água (classe de pressão: 10 kgf/cm² / comprimento: 0,50 m / diâmetro da seção: 200 mm / tipo de pintura: betuminosa)</t>
  </si>
  <si>
    <t xml:space="preserve"> 00043464 </t>
  </si>
  <si>
    <t>FERRAMENTAS - FAMILIA OPERADOR ESCAVADEIRA - HORISTA (ENCARGOS COMPLEMENTARES - COLETADO CAIXA)</t>
  </si>
  <si>
    <t>0,01</t>
  </si>
  <si>
    <t xml:space="preserve"> 00011829 </t>
  </si>
  <si>
    <t>TORNEIRA DE BOIA CONVENCIONAL PARA CAIXA D'AGUA, AGUA FRIA, 1/2", COM HASTE E TORNEIRA METALICOS E BALAO PLASTICO</t>
  </si>
  <si>
    <t xml:space="preserve"> 00002559 </t>
  </si>
  <si>
    <t>CONDULETE DE ALUMINIO TIPO C, PARA ELETRODUTO ROSCAVEL DE 3/4", COM TAMPA CEGA</t>
  </si>
  <si>
    <t>15,07</t>
  </si>
  <si>
    <t xml:space="preserve"> 00039997 </t>
  </si>
  <si>
    <t>PORCA ZINCADA, SEXTAVADA, DIAMETRO 1/4"</t>
  </si>
  <si>
    <t>1.500,0000000</t>
  </si>
  <si>
    <t xml:space="preserve"> 00039995 </t>
  </si>
  <si>
    <t>POLIESTIRENO EXPANDIDO/EPS (ISOPOR), TIPO 2F, BLOCO</t>
  </si>
  <si>
    <t>1,4652530</t>
  </si>
  <si>
    <t xml:space="preserve"> IN0456 </t>
  </si>
  <si>
    <t>JUNÇÃO EM L PARA ELETROCALHA 300X50 MM</t>
  </si>
  <si>
    <t xml:space="preserve"> IN0587 </t>
  </si>
  <si>
    <t xml:space="preserve"> IN0618 </t>
  </si>
  <si>
    <t>Junção para eletrocalha composto por 1 emenda interna U 250mm x 50mm, 8 parafusos cabeça lentilha auto- travante 3/8” x 3/4", 8 arruelas lisas rosca WW 3/8” e 8 porcas sextavadas rosca WW 3/8”.</t>
  </si>
  <si>
    <t xml:space="preserve"> SE0559 </t>
  </si>
  <si>
    <t>Lastro de cascalho de cava com fornecimento do material, transporte, lançamento e compactação manual</t>
  </si>
  <si>
    <t>4,3700000</t>
  </si>
  <si>
    <t xml:space="preserve"> 00012774 </t>
  </si>
  <si>
    <t>HIDROMETRO UNIJATO / MEDIDOR DE AGUA, DN 3/4", VAZAO MAXIMA DE 5 M3/H, PARA AGUA POTAVEL FRIA, RELOJOARIA PLANA, CLASSE B, HORIZONTAL (SEM CONEXOES)0,</t>
  </si>
  <si>
    <t xml:space="preserve"> IN0756 </t>
  </si>
  <si>
    <t>Válvula de gaveta flangeada de ferro fundido dúctil com cunha de borracha, corpo curto e acionamento com cabeçote (classe de pressão: 10/16 kgf/cm² / diâmetro da seção: 100 mm)</t>
  </si>
  <si>
    <t xml:space="preserve"> SE0529 </t>
  </si>
  <si>
    <t>Locação e nivelamento de rede coletora de esgoto, com elaboração de nota de serviços e levantamento normais</t>
  </si>
  <si>
    <t>184,7500000</t>
  </si>
  <si>
    <t xml:space="preserve"> 00037588 </t>
  </si>
  <si>
    <t>VALVULA DE ESCOAMENTO PARA TANQUE, EM METAL CROMADO, 1.1/2 ", SEM LADRAO, COM TAMPAO PLASTICO</t>
  </si>
  <si>
    <t xml:space="preserve"> IN0609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</si>
  <si>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</si>
  <si>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 xml:space="preserve"> 00005103 </t>
  </si>
  <si>
    <t>CAIXA SIFONADA PVC, 100 X 100 X 50 MM, COM GRELHA REDONDA, BRANCA</t>
  </si>
  <si>
    <t xml:space="preserve"> IN0715 </t>
  </si>
  <si>
    <t>Redução de ferro fundido dúctil com ponta bolsa e junta elástica para água (diâmetro de entrada: 300 mm / diâmetro de saída: 250 mm)</t>
  </si>
  <si>
    <t xml:space="preserve"> SE0416 </t>
  </si>
  <si>
    <t>Portas documentos, formato A4, corpo injetado em termoplástico antichama V0, fixação por fita dupla-face</t>
  </si>
  <si>
    <t xml:space="preserve"> 00013458 </t>
  </si>
  <si>
    <t>COMPACTADOR DE SOLOS DE PERCURSAO (SOQUETE) COM MOTOR A GASOLINA 4 TEMPOS DE 4 HP (4 CV)</t>
  </si>
  <si>
    <t xml:space="preserve"> 007877 </t>
  </si>
  <si>
    <t>DILUENTE EPOXI CORAL 900ML</t>
  </si>
  <si>
    <t xml:space="preserve"> M0076 </t>
  </si>
  <si>
    <t>Disco de corte abrasivo para policorte - D = 300 mm</t>
  </si>
  <si>
    <t xml:space="preserve"> IN0723 </t>
  </si>
  <si>
    <t>Curva 90° de ferro fundido dúctil com flanges para água (classe de pressão: 10 kgf/cm² / diâmetro da seção: 200 mm)</t>
  </si>
  <si>
    <t xml:space="preserve"> M0786 </t>
  </si>
  <si>
    <t>Placa de poliestireno expandido (EPS)</t>
  </si>
  <si>
    <t>1,5038595</t>
  </si>
  <si>
    <t xml:space="preserve"> IN0153 </t>
  </si>
  <si>
    <t>DELINEADOR / SINALIZADOR (CATADIÓPTRICO) PARA DEFENSA METÁLICA</t>
  </si>
  <si>
    <t xml:space="preserve"> M1575 </t>
  </si>
  <si>
    <t>Tinta látex à base de resina acrílica</t>
  </si>
  <si>
    <t>34,3551300</t>
  </si>
  <si>
    <t xml:space="preserve"> 00000297 </t>
  </si>
  <si>
    <t>ANEL BORRACHA PARA TUBO ESGOTO PREDIAL, DN 75 MM (NBR 5688)</t>
  </si>
  <si>
    <t>148,0000000</t>
  </si>
  <si>
    <t xml:space="preserve"> 00000565 </t>
  </si>
  <si>
    <t>BARRA DE FERRO CHATO, RETANGULAR, 25,4 MM X 4,76 MM (L X E), 1,73 KG/M</t>
  </si>
  <si>
    <t>19,3000000</t>
  </si>
  <si>
    <t xml:space="preserve"> 00001872 </t>
  </si>
  <si>
    <t>CAIXA DE PASSAGEM, EM PVC, DE 4" X 2", PARA ELETRODUTO FLEXIVEL CORRUGADO</t>
  </si>
  <si>
    <t xml:space="preserve"> 00039443 </t>
  </si>
  <si>
    <t>PARAFUSO DRY WALL, EM ACO ZINCADO, CABECA LENTILHA E PONTA BROCA (LB), LARGURA 4,2 MM, COMPRIMENTO 13 MM</t>
  </si>
  <si>
    <t>1.709,3989440</t>
  </si>
  <si>
    <t xml:space="preserve"> 00043682 </t>
  </si>
  <si>
    <t>CHAPA/PAINEL DE MADEIRA COMPENSADA RESINADA (MADEIRITE RESINADO ROSA) PARA FORMA DE CONCRETO, DE 2200 X 1100 MM, E = 6 MM</t>
  </si>
  <si>
    <t xml:space="preserve"> 00002446 </t>
  </si>
  <si>
    <t>ELETRODUTO/DUTO PEAD FLEXIVEL PAREDE SIMPLES, CORRUGACAO HELICOIDAL, COR PRETA, SEM ROSCA, DE 2",  PARA CABEAMENTO SUBTERRANEO (NBR 15715)</t>
  </si>
  <si>
    <t>66,0000000</t>
  </si>
  <si>
    <t xml:space="preserve"> IN0727 </t>
  </si>
  <si>
    <t>Toco de ferro fundido dúctil com flanges para água (classe de pressão: 10 kgf/cm² / comprimento: 0,25 m / diâmetro da seção: 200 mm / tipo de pintura: betuminosa)</t>
  </si>
  <si>
    <t xml:space="preserve"> IN0139 </t>
  </si>
  <si>
    <t>GRELHAS EM ALUMÍNIO NA COR NATURAL, INCLUINDO PARAFUSOS E ACESSÓRIOS, MODELO AR-A 625 X 425 OU SIMILAR</t>
  </si>
  <si>
    <t xml:space="preserve"> F.03.000.024535 </t>
  </si>
  <si>
    <t>Isolamento térmico em espuma elastomérica, espessura de 9 a 12 mm, para tubulação água quente e refrigeração, diâmetro de 5/8´ (cobre) ou 1/4´ (ferro)</t>
  </si>
  <si>
    <t>99,67%</t>
  </si>
  <si>
    <t xml:space="preserve"> SE0456 </t>
  </si>
  <si>
    <t xml:space="preserve"> F.12.000.028075 </t>
  </si>
  <si>
    <t>Cola de contato para espuma elastomérica, isolamento térmico (uso adesivo industrial), ref. Armaflex 520 ou equivalente</t>
  </si>
  <si>
    <t>3,1200000</t>
  </si>
  <si>
    <t xml:space="preserve"> SE0398 </t>
  </si>
  <si>
    <t>Sealtubo 1.1/2" de aço galvanizado recoberto em PCV</t>
  </si>
  <si>
    <t>5,46</t>
  </si>
  <si>
    <t xml:space="preserve"> IN0755 </t>
  </si>
  <si>
    <t>VENTOSA TRIPLICE FUNCAO FOFO C/ FLANGES PN-10/16 DN 50</t>
  </si>
  <si>
    <t xml:space="preserve"> 00006013 </t>
  </si>
  <si>
    <t>REGISTRO GAVETA COM ACABAMENTO E CANOPLA CROMADOS, SIMPLES, BITOLA 1 " (REF 1509)</t>
  </si>
  <si>
    <t xml:space="preserve"> 00020156 </t>
  </si>
  <si>
    <t>JOELHO, PVC SERIE R, 90 GRAUS, DN 75 MM, PARA ESGOTO OU AGUAS PLUVIAIS PREDIAIS</t>
  </si>
  <si>
    <t xml:space="preserve"> 00041898 </t>
  </si>
  <si>
    <t>MARTELO DEMOLIDOR PNEUMATICO MANUAL, PESO  DE 28 KG, COM SILENCIADOR</t>
  </si>
  <si>
    <t>0,0220840</t>
  </si>
  <si>
    <t xml:space="preserve"> IN0588 </t>
  </si>
  <si>
    <t>7,35</t>
  </si>
  <si>
    <t xml:space="preserve"> IN0589 </t>
  </si>
  <si>
    <t xml:space="preserve"> IN0590 </t>
  </si>
  <si>
    <t xml:space="preserve"> 050267 </t>
  </si>
  <si>
    <t>TOMADA INDUSTRIAL FEMEA 3P+N+T 6H 380VAC/16A VERMELHO IP44 SCAME</t>
  </si>
  <si>
    <t xml:space="preserve"> 12530 </t>
  </si>
  <si>
    <t>Parafuso cabeça sextavada 16 x 50mm</t>
  </si>
  <si>
    <t>Un</t>
  </si>
  <si>
    <t>188,0000000</t>
  </si>
  <si>
    <t>2,30</t>
  </si>
  <si>
    <t xml:space="preserve"> SE0399 </t>
  </si>
  <si>
    <t>Conector N Fêmea para cabo coaxial de 1/2"</t>
  </si>
  <si>
    <t xml:space="preserve"> SE0400 </t>
  </si>
  <si>
    <t>Conector N Macho para cabo coaxial de 1/2"</t>
  </si>
  <si>
    <t xml:space="preserve"> SE0473 </t>
  </si>
  <si>
    <t xml:space="preserve"> E9556 </t>
  </si>
  <si>
    <t>Compactador manual de placa vibratória - 3,00 kW</t>
  </si>
  <si>
    <t>46,8936415</t>
  </si>
  <si>
    <t xml:space="preserve"> 00011675 </t>
  </si>
  <si>
    <t>REGISTRO DE ESFERA, PVC, COM VOLANTE, VS, SOLDAVEL, DN 32 MM, COM CORPO DIVIDIDO</t>
  </si>
  <si>
    <t xml:space="preserve"> 00020178 </t>
  </si>
  <si>
    <t>TE, PVC, SERIE R, 100 X 75 MM, PARA ESGOTO OU AGUAS PLUVIAIS PREDIAIS</t>
  </si>
  <si>
    <t xml:space="preserve"> 003916 </t>
  </si>
  <si>
    <t>SABONETEIRA LOUCA 15x15cm ICASA</t>
  </si>
  <si>
    <t xml:space="preserve"> IN0608 </t>
  </si>
  <si>
    <t>Junção para perfilado composto por 1 emenda interna I 38mm x 38mm, 4 parafusos cabeça lentilha auto- travante 3/8” x 3/4", 4 arruelas lisas rosca WW 3/8” e 4 porcas sextavadas rosca WW 3/8”.</t>
  </si>
  <si>
    <t>52,0000000</t>
  </si>
  <si>
    <t xml:space="preserve"> SE0368 </t>
  </si>
  <si>
    <t>Cabo 1 x 4 mm² - Conexão Aterramentos Estação</t>
  </si>
  <si>
    <t xml:space="preserve"> SE0443 </t>
  </si>
  <si>
    <t xml:space="preserve"> IN0459 </t>
  </si>
  <si>
    <t>CURVA DE INVERSÃO 90° EM AÇO-CARBONO GALVANIZADA A FOGO, CHAPA 14", PARA ELETROCALHA 300X50 MM</t>
  </si>
  <si>
    <t xml:space="preserve"> 00013415 </t>
  </si>
  <si>
    <t>TORNEIRA DE MESA/BANCADA, PARA LAVATORIO, FIXA, METALICA CROMADA, PADRAO POPULAR, 1/2 " OU 3/4 " (REF 1193)</t>
  </si>
  <si>
    <t>5,8040000</t>
  </si>
  <si>
    <t xml:space="preserve"> 00001871 </t>
  </si>
  <si>
    <t>CAIXA OCTOGONAL DE FUNDO MOVEL, EM PVC, DE 3" X 3", PARA ELETRODUTO FLEXIVEL CORRUGADO</t>
  </si>
  <si>
    <t>59,9895000</t>
  </si>
  <si>
    <t>6,58</t>
  </si>
  <si>
    <t>394,73</t>
  </si>
  <si>
    <t xml:space="preserve"> IN0554 </t>
  </si>
  <si>
    <t>Patch Cord UTP</t>
  </si>
  <si>
    <t xml:space="preserve"> 00040703 </t>
  </si>
  <si>
    <t>MARTELO DEMOLIDOR ELETRICO, COM POTENCIA DE 2.000 W, FREQUENCIA DE 1.000 IMPACTOS POR MINUTO, FORÇA DE IMPACTO ENTRE 60 E 65 J, PESO DE 30 KG</t>
  </si>
  <si>
    <t>0,0443693</t>
  </si>
  <si>
    <t xml:space="preserve"> 10599 </t>
  </si>
  <si>
    <t>Protetor solar fps 30 com 120ml</t>
  </si>
  <si>
    <t xml:space="preserve"> SE0465 </t>
  </si>
  <si>
    <t>Disjuntor termomagnético modular bipolar, tensão de operação 230 V, corrente nominal 6 A, nível de curto de
5000 A, curva C, montagem em calha DIN.</t>
  </si>
  <si>
    <t xml:space="preserve"> 00038094 </t>
  </si>
  <si>
    <t>ESPELHO / PLACA DE 3 POSTOS 4" X 2", PARA INSTALACAO DE TOMADAS E INTERRUPTORES</t>
  </si>
  <si>
    <t>92,8643000</t>
  </si>
  <si>
    <t>4,10</t>
  </si>
  <si>
    <t xml:space="preserve"> E9778 </t>
  </si>
  <si>
    <t>Grupo gerador - 310/340 kVA</t>
  </si>
  <si>
    <t xml:space="preserve"> 00003509 </t>
  </si>
  <si>
    <t>JOELHO PVC, SOLDAVEL, PB, 90 GRAUS, DN 75 MM, PARA ESGOTO PREDIAL</t>
  </si>
  <si>
    <t xml:space="preserve"> 00010232 </t>
  </si>
  <si>
    <t>VALVULA DE RETENCAO DE BRONZE, PE COM CRIVOS, EXTREMIDADE COM ROSCA, DE 2", PARA FUNDO DE POCO</t>
  </si>
  <si>
    <t xml:space="preserve"> 004969 </t>
  </si>
  <si>
    <t>CAIXA DE PASSAGEM N 3, DE SOBREPOR, PADRAO TELEBRAS , 40x40x12cm</t>
  </si>
  <si>
    <t xml:space="preserve"> IN0563 </t>
  </si>
  <si>
    <t xml:space="preserve"> IN0621 </t>
  </si>
  <si>
    <t>Fixação de leito em parede composto por 2 suportes de fixação, 2 arruelas lisas rosca WW 1/4”, 2 parafusos cabeça sextavada rosca WW 1/4” x 2" e 2 chumbadores mecânicos CB completo rosca WW 1/4”.</t>
  </si>
  <si>
    <t xml:space="preserve"> IN0141 </t>
  </si>
  <si>
    <t>GRELHAS EM ALUMÍNIO NA COR NATURAL, INCLUINDO PARAFUSOS E ACESSÓRIOS, MODELO AGS-T 425 X 165 OU SIMILAR</t>
  </si>
  <si>
    <t xml:space="preserve"> 00014054 </t>
  </si>
  <si>
    <t>CONDULETE DE ALUMINIO TIPO B, PARA ELETRODUTO ROSCAVEL DE 1", COM TAMPA CEGA</t>
  </si>
  <si>
    <t xml:space="preserve"> 10362 </t>
  </si>
  <si>
    <t>Seguro de vida e acidente em grupo</t>
  </si>
  <si>
    <t xml:space="preserve"> SE0379 </t>
  </si>
  <si>
    <t xml:space="preserve"> 00011882 </t>
  </si>
  <si>
    <t>CAIXA PARA HIDROMETRO CONCRETO PRE MOLDADO, *0,24 M X 0,45 M X 0,30* M (L X C X A)</t>
  </si>
  <si>
    <t xml:space="preserve"> IN0566 </t>
  </si>
  <si>
    <t xml:space="preserve"> E9732 </t>
  </si>
  <si>
    <t>Máquina para furar dormente - 6,70 kW</t>
  </si>
  <si>
    <t>11,2337350</t>
  </si>
  <si>
    <t>3,9469880</t>
  </si>
  <si>
    <t xml:space="preserve"> 00012893 </t>
  </si>
  <si>
    <t>BOTA DE SEGURANCA COM BIQUEIRA DE ACO E COLARINHO ACOLCHOADO</t>
  </si>
  <si>
    <t>PAR</t>
  </si>
  <si>
    <t xml:space="preserve"> SE0370 </t>
  </si>
  <si>
    <t>Cabo 3 x 2,5 mm² - Alimentação SR´s</t>
  </si>
  <si>
    <t xml:space="preserve"> IN0601 </t>
  </si>
  <si>
    <t>Curva horizontal 90º para leito aramado, largura de 300mm, aço carbono, galvanizado à frio.</t>
  </si>
  <si>
    <t xml:space="preserve"> 00040547 </t>
  </si>
  <si>
    <t>PARAFUSO ZINCADO, AUTOBROCANTE, FLANGEADO, 4,2 MM X 19 MM</t>
  </si>
  <si>
    <t>10,2975840</t>
  </si>
  <si>
    <t xml:space="preserve"> IN0542 </t>
  </si>
  <si>
    <t xml:space="preserve"> SE0464 </t>
  </si>
  <si>
    <t>Disjuntor termomagnético modular bipolar, tensão de operação 230 V, corrente nominal 10 A, nível de curto de
5000 A, curva C, montagem em calha DIN.</t>
  </si>
  <si>
    <t xml:space="preserve"> SE0562 </t>
  </si>
  <si>
    <t>ESCADA TIPO MARINHEIRO EM ACO CA-50 9,52MM INCLUSO PINTURA COM FUNDO ANTICORROSIVO TIPO ZARCAO</t>
  </si>
  <si>
    <t xml:space="preserve"> IN0544 </t>
  </si>
  <si>
    <t>Disjuntor Bipolar Classe "CXX " 6~20 A Estação</t>
  </si>
  <si>
    <t xml:space="preserve"> 10781 </t>
  </si>
  <si>
    <t>Tê de redução cpvc d=54 x 22 mm, Aquatherm, Tigre ou similar</t>
  </si>
  <si>
    <t xml:space="preserve"> IN0583 </t>
  </si>
  <si>
    <t xml:space="preserve"> 00020169 </t>
  </si>
  <si>
    <t>LUVA SIMPLES, PVC SERIE R, 75 MM, PARA ESGOTO OU AGUAS PLUVIAIS PREDIAIS</t>
  </si>
  <si>
    <t xml:space="preserve"> IN0564 </t>
  </si>
  <si>
    <t xml:space="preserve"> IN0565 </t>
  </si>
  <si>
    <t xml:space="preserve"> 00001107 </t>
  </si>
  <si>
    <t>CAL VIRGEM COMUM PARA ARGAMASSAS (NBR 6453)</t>
  </si>
  <si>
    <t>1,01</t>
  </si>
  <si>
    <t xml:space="preserve"> 00020142 </t>
  </si>
  <si>
    <t>JUNCAO SIMPLES, PVC SERIE R, DN 75 X 75 MM, PARA ESGOTO OU AGUAS PLUVIAIS PREDIAIS</t>
  </si>
  <si>
    <t xml:space="preserve"> IN0757 </t>
  </si>
  <si>
    <t>Válvula de gaveta flangeada de ferro fundido dúctil com cunha de borracha, corpo curto e acionamento com cabeçote (classe de pressão: 10/16 kgf/cm² / diâmetro da seção: 50 mm)</t>
  </si>
  <si>
    <t xml:space="preserve"> IN0462 </t>
  </si>
  <si>
    <t>REDUÇÃO A DIREITA/ESQUERDA EM AÇO-CARBONO GALVANIZADA A FOGO, CHAPA 14", PARA LIGAÇÃO DE ELETROCALHA 300X50 MM PARA 150X50 MM</t>
  </si>
  <si>
    <t xml:space="preserve"> 00000068 </t>
  </si>
  <si>
    <t>ADAPTADOR PVC SOLDAVEL, COM FLANGES LIVRES, 32 MM X 1", PARA CAIXA D' AGUA</t>
  </si>
  <si>
    <t xml:space="preserve"> M2285 </t>
  </si>
  <si>
    <t>Revestimento com conector linha NW</t>
  </si>
  <si>
    <t>0,8307000</t>
  </si>
  <si>
    <t xml:space="preserve"> 00036785 </t>
  </si>
  <si>
    <t>GRANALHA DE ACO, ANGULAR (GRIT), PARA JATEAMENTO, PENEIRA 1,41 A 1,19 MM (SAE G16)</t>
  </si>
  <si>
    <t>SC25KG</t>
  </si>
  <si>
    <t xml:space="preserve"> 00020971 </t>
  </si>
  <si>
    <t>CHAVE DUPLA PARA CONEXOES TIPO STORZ, ENGATE RAPIDO 1 1/2" X 2 1/2", EM LATAO, PARA INSTALACAO PREDIAL COMBATE A INCENDIO</t>
  </si>
  <si>
    <t xml:space="preserve"> IN0760 </t>
  </si>
  <si>
    <t>Conjunto de parafuso em aço galvanizado a fogo (diâmetro da seção: 16mm ou 5/8, comprimento: 80mm), com porca, contra porca e arruela. Similar item CAESB Código 1515903014067.</t>
  </si>
  <si>
    <t xml:space="preserve"> 00002673 </t>
  </si>
  <si>
    <t>ELETRODUTO DE PVC RIGIDO ROSCAVEL DE 1/2 ", SEM LUVA</t>
  </si>
  <si>
    <t>71,0186355</t>
  </si>
  <si>
    <t xml:space="preserve"> M0052 </t>
  </si>
  <si>
    <t>Fita adesiva de PVC - L = 50 mm e C = 50 m</t>
  </si>
  <si>
    <t>2.496,2769840</t>
  </si>
  <si>
    <t xml:space="preserve"> 00039315 </t>
  </si>
  <si>
    <t>ESPACADOR / DISTANCIADOR TIPO GARRA DUPLA, EM PLASTICO, COBRIMENTO *20* MM, PARA FERRAGENS DE LAJES E FUNDO DE VIGAS</t>
  </si>
  <si>
    <t>797,9520000</t>
  </si>
  <si>
    <t xml:space="preserve"> IN0580 </t>
  </si>
  <si>
    <t xml:space="preserve"> 00044073 </t>
  </si>
  <si>
    <t>TARUGO DELIMITADOR DE PROFUNDIDADE EM ESPUMA DE POLIETILENO DE BAIXA DENSIDADE 10 MM, CINZA</t>
  </si>
  <si>
    <t>490,0000000</t>
  </si>
  <si>
    <t xml:space="preserve"> 00006014 </t>
  </si>
  <si>
    <t>REGISTRO GAVETA COM ACABAMENTO E CANOPLA CROMADOS, SIMPLES, BITOLA 1 1/4 " (REF 1509)</t>
  </si>
  <si>
    <t xml:space="preserve"> IN0782 </t>
  </si>
  <si>
    <t>Tampão de ferro fundido dúctil com aro articulado para trafégo leve (diâmetro: 600 mm)</t>
  </si>
  <si>
    <t xml:space="preserve"> IN0707 </t>
  </si>
  <si>
    <t>Colarinho de polietileno de alta densidade para flanges, termofusão injetado  (classe de pressão: 10 kgf/cm² / diâmetro externo: 200 mm / tipo de resina: PE100 )</t>
  </si>
  <si>
    <t xml:space="preserve"> SE0533 </t>
  </si>
  <si>
    <t>Escavação manual de valas em solo com água, profundidade até 1,50 m</t>
  </si>
  <si>
    <t>3,7500000</t>
  </si>
  <si>
    <t xml:space="preserve"> IN0770 </t>
  </si>
  <si>
    <t>Toco de ferro fundido dúctil com flanges para água (classe de pressão: 10/16 kgf/cm² / comprimento: 0,50 m / diâmetro da seção: 100 mm / tipo de pintura: betuminosa)</t>
  </si>
  <si>
    <t xml:space="preserve"> 00020168 </t>
  </si>
  <si>
    <t>LUVA SIMPLES, PVC SERIE R, 50 MM, PARA ESGOTO OU AGUAS PLUVIAIS PREDIAIS</t>
  </si>
  <si>
    <t xml:space="preserve"> 4.36.10 </t>
  </si>
  <si>
    <t>CHAVE REVERSIVEL 3X30 A BASE MARMORE</t>
  </si>
  <si>
    <t>75,62</t>
  </si>
  <si>
    <t xml:space="preserve"> SE0545 </t>
  </si>
  <si>
    <t>TRANSPORTE COM CAMINHÃO BASCULANTE 10 M3 DE MASSA ASFALTICA PARA PAVIMENTAÇÃO URBANA</t>
  </si>
  <si>
    <t>M3XKM</t>
  </si>
  <si>
    <t>195,6400000</t>
  </si>
  <si>
    <t xml:space="preserve"> 00001878 </t>
  </si>
  <si>
    <t>CURVA 90 GRAUS, LONGA, DE PVC RIGIDO ROSCAVEL, DE 4", PARA ELETRODUTO</t>
  </si>
  <si>
    <t xml:space="preserve"> 00003540 </t>
  </si>
  <si>
    <t>JOELHO PVC, SOLDAVEL, 90 GRAUS, 50 MM, PARA AGUA FRIA PREDIAL</t>
  </si>
  <si>
    <t xml:space="preserve"> IN0585 </t>
  </si>
  <si>
    <t xml:space="preserve"> 00011552 </t>
  </si>
  <si>
    <t>PERFIL U DE ABAS IGUAIS, EM ALUMINIO, 1/2" (1,27 X 1,27 CM), PARA PORTA OU JANELA DE CORRER</t>
  </si>
  <si>
    <t>35,6400000</t>
  </si>
  <si>
    <t xml:space="preserve"> IN0645 </t>
  </si>
  <si>
    <t xml:space="preserve"> SE0542 </t>
  </si>
  <si>
    <t>Fornecimento e assentamento de meio-fio de concreto, incluindo escoramento com bolas de concreto e rejuntamento com argamassa de cimento e areia</t>
  </si>
  <si>
    <t xml:space="preserve"> 00044329 </t>
  </si>
  <si>
    <t>DETERGENTE NEUTRO USO GERAL, CONCENTRADO</t>
  </si>
  <si>
    <t>25,3891220</t>
  </si>
  <si>
    <t xml:space="preserve"> E9628 </t>
  </si>
  <si>
    <t>Fábrica de pré-moldado de concreto para balizador - 2,20 kW</t>
  </si>
  <si>
    <t>75,0833033</t>
  </si>
  <si>
    <t>3,80</t>
  </si>
  <si>
    <t>2,36</t>
  </si>
  <si>
    <t xml:space="preserve"> 00014053 </t>
  </si>
  <si>
    <t>CONDULETE DE ALUMINIO TIPO B, PARA ELETRODUTO ROSCAVEL DE 3/4", COM TAMPA CEGA</t>
  </si>
  <si>
    <t xml:space="preserve"> M0365 </t>
  </si>
  <si>
    <t>Cantoneira em ferro de abas iguais - L = 25,4 mm e E = 4,76 mm</t>
  </si>
  <si>
    <t>30,7648000</t>
  </si>
  <si>
    <t>9,16</t>
  </si>
  <si>
    <t xml:space="preserve"> 055007 </t>
  </si>
  <si>
    <t>CAIXA DE PASSAGEM E INSPECAO EM CONCRETO 40x40x40cm C/ TAMPA</t>
  </si>
  <si>
    <t xml:space="preserve"> 00002386 </t>
  </si>
  <si>
    <t>DISJUNTOR TIPO NEMA, MONOPOLAR 35  ATE  50 A, TENSAO MAXIMA DE 240 V</t>
  </si>
  <si>
    <t>10,5765000</t>
  </si>
  <si>
    <t xml:space="preserve"> 00000660 </t>
  </si>
  <si>
    <t>CANALETA DE CONCRETO 19 X 19 X 19 CM (CLASSE C - NBR 6136)</t>
  </si>
  <si>
    <t>77,7000000</t>
  </si>
  <si>
    <t xml:space="preserve"> 00038104 </t>
  </si>
  <si>
    <t>TOMADA RJ45, 8 FIOS, CAT 5E (APENAS MODULO)</t>
  </si>
  <si>
    <t xml:space="preserve"> M0615 </t>
  </si>
  <si>
    <t>Aditivo incorporador de ar para concreto e argamassa</t>
  </si>
  <si>
    <t>44,3323000</t>
  </si>
  <si>
    <t xml:space="preserve"> 00005104 </t>
  </si>
  <si>
    <t>REBITE DE ALUMINIO VAZADO DE REPUXO, 3,2 X 8 MM (1KG = 1025 UNIDADES)</t>
  </si>
  <si>
    <t>3,0811680</t>
  </si>
  <si>
    <t xml:space="preserve"> 00039795 </t>
  </si>
  <si>
    <t>QUADRO DE DISTRIBUICAO, SEM BARRAMENTO, EM PVC, DE EMBUTIR, PARA 6 DISJUNTORES NEMA OU 8 DISJUNTORES DIN</t>
  </si>
  <si>
    <t>266,46</t>
  </si>
  <si>
    <t xml:space="preserve"> 00011674 </t>
  </si>
  <si>
    <t>REGISTRO DE ESFERA, PVC, COM VOLANTE, VS, SOLDAVEL, DN 25 MM, COM CORPO DIVIDIDO</t>
  </si>
  <si>
    <t xml:space="preserve"> 00007142 </t>
  </si>
  <si>
    <t>TE SOLDAVEL, PVC, 90 GRAUS,50 MM, PARA AGUA FRIA PREDIAL (NBR 5648)</t>
  </si>
  <si>
    <t>14,70</t>
  </si>
  <si>
    <t xml:space="preserve"> SE0455 </t>
  </si>
  <si>
    <t xml:space="preserve"> 00020148 </t>
  </si>
  <si>
    <t>JOELHO, PVC SERIE R, 45 GRAUS, DN 40 MM, PARA ESGOTO OU AGUAS PLUVIAIS PREDIAIS</t>
  </si>
  <si>
    <t xml:space="preserve"> SE0422 </t>
  </si>
  <si>
    <t>Disjuntor termomagnético modular bipolar, tensão de operação 230 V, corrente nominal 6 A, nível de curto de 5000 A, curva C, montagem em calha DIN.</t>
  </si>
  <si>
    <t xml:space="preserve"> 00006157 </t>
  </si>
  <si>
    <t>VALVULA EM METAL CROMADO PARA PIA AMERICANA 3.1/2 X 1.1/2 "</t>
  </si>
  <si>
    <t xml:space="preserve"> SE0558 </t>
  </si>
  <si>
    <t>Placa de sinalização viária de madeira, com pintura</t>
  </si>
  <si>
    <t>4,6800000</t>
  </si>
  <si>
    <t xml:space="preserve"> 00006138 </t>
  </si>
  <si>
    <t>ANEL DE VEDACAO, PVC FLEXIVEL, 100 MM, PARA SAIDA DE BACIA / VASO SANITARIO</t>
  </si>
  <si>
    <t>14,80</t>
  </si>
  <si>
    <t xml:space="preserve"> 00003524 </t>
  </si>
  <si>
    <t>JOELHO PVC, SOLDAVEL, COM BUCHA DE LATAO, 90 GRAUS, 25 MM X 3/4", PARA AGUA FRIA PREDIAL</t>
  </si>
  <si>
    <t>23,6110000</t>
  </si>
  <si>
    <t xml:space="preserve"> IN0584 </t>
  </si>
  <si>
    <t xml:space="preserve"> E9589 </t>
  </si>
  <si>
    <t>0,8840625</t>
  </si>
  <si>
    <t>0,3438046</t>
  </si>
  <si>
    <t xml:space="preserve"> IN0702 </t>
  </si>
  <si>
    <t>Flange solto de aço carbono para colarinho (DE 200mm, PN10, PE100)</t>
  </si>
  <si>
    <t>99,68%</t>
  </si>
  <si>
    <t xml:space="preserve"> 000219 </t>
  </si>
  <si>
    <t>RALO ABACAXI SEMIESFERICO FERRO FUNDIDO 150mm</t>
  </si>
  <si>
    <t xml:space="preserve"> 00000296 </t>
  </si>
  <si>
    <t>ANEL BORRACHA PARA TUBO ESGOTO PREDIAL, DN 50 MM (NBR 5688)</t>
  </si>
  <si>
    <t>102,0000000</t>
  </si>
  <si>
    <t xml:space="preserve"> M0345 </t>
  </si>
  <si>
    <t>Cal hidratada - saco</t>
  </si>
  <si>
    <t>367,1370436</t>
  </si>
  <si>
    <t>0,65</t>
  </si>
  <si>
    <t xml:space="preserve"> E9076 </t>
  </si>
  <si>
    <t>Equipamento para pintura eletrostática com cabine dupla de 7,00 kW e estufa de 80.000 kCal</t>
  </si>
  <si>
    <t xml:space="preserve"> 00000400 </t>
  </si>
  <si>
    <t>ABRACADEIRA EM ACO PARA AMARRACAO DE ELETRODUTOS, TIPO D, COM 3/4" E PARAFUSO DE FIXACAO</t>
  </si>
  <si>
    <t>113,0000000</t>
  </si>
  <si>
    <t>2,09</t>
  </si>
  <si>
    <t xml:space="preserve"> 00037329 </t>
  </si>
  <si>
    <t>REJUNTE EPOXI, QUALQUER COR</t>
  </si>
  <si>
    <t>2,9772040</t>
  </si>
  <si>
    <t xml:space="preserve"> 00003515 </t>
  </si>
  <si>
    <t>JOELHO PVC, SOLDAVEL, COM BUCHA DE LATAO, 90 GRAUS, 20 MM X 1/2", PARA AGUA FRIA PREDIAL</t>
  </si>
  <si>
    <t xml:space="preserve"> 00020147 </t>
  </si>
  <si>
    <t>JOELHO PVC, SOLDAVEL, COM BUCHA DE LATAO, 90 GRAUS, 25 MM X 1/2", PARA AGUA FRIA PREDIAL</t>
  </si>
  <si>
    <t xml:space="preserve"> E9730 </t>
  </si>
  <si>
    <t>Grupo vibrador com gerador - 2,80 kW</t>
  </si>
  <si>
    <t>17,5798976</t>
  </si>
  <si>
    <t>1,5286864</t>
  </si>
  <si>
    <t xml:space="preserve"> IN0762 </t>
  </si>
  <si>
    <t>Curva 90° de ferro fundido dúctil com flanges para água (classe de pressão: 10/16 kgf/cm² / diâmetro da seção: 100 mm)</t>
  </si>
  <si>
    <t xml:space="preserve"> 00012010 </t>
  </si>
  <si>
    <t>CONDULETE EM PVC, TIPO "B", SEM TAMPA, DE 1/2" OU 3/4"</t>
  </si>
  <si>
    <t>14,1915000</t>
  </si>
  <si>
    <t xml:space="preserve"> SE0371 </t>
  </si>
  <si>
    <t>Cabo 1 x 2,5 mm² - Conexão Aterramentos SR´s</t>
  </si>
  <si>
    <t xml:space="preserve"> M3353 </t>
  </si>
  <si>
    <t>Purgador plástico</t>
  </si>
  <si>
    <t>165,5400000</t>
  </si>
  <si>
    <t>1,30</t>
  </si>
  <si>
    <t xml:space="preserve"> 017931 </t>
  </si>
  <si>
    <t>SAIDA SUPERIOR PRE GALVANIZADA PARA ELETRODUTO 3/4"</t>
  </si>
  <si>
    <t xml:space="preserve"> 00007141 </t>
  </si>
  <si>
    <t>TE SOLDAVEL, PVC, 90 GRAUS, 40 MM, PARA AGUA FRIA PREDIAL (NBR 5648)</t>
  </si>
  <si>
    <t xml:space="preserve"> IN0545 </t>
  </si>
  <si>
    <t xml:space="preserve"> SE0369 </t>
  </si>
  <si>
    <t xml:space="preserve"> 00002590 </t>
  </si>
  <si>
    <t>CONDULETE DE ALUMINIO TIPO E, PARA ELETRODUTO ROSCAVEL DE 1", COM TAMPA CEGA</t>
  </si>
  <si>
    <t xml:space="preserve"> 00007128 </t>
  </si>
  <si>
    <t>TE DE REDUCAO, PVC, SOLDAVEL, 90 GRAUS, 40 MM X 32 MM, PARA AGUA FRIA PREDIAL</t>
  </si>
  <si>
    <t xml:space="preserve"> SE0560 </t>
  </si>
  <si>
    <t>Montagem de peças, conexões, aparelhos e acessórios de ferro fundido dúctil, junta elástica ou flangeada, com diâmetros de 50 a 300 mm</t>
  </si>
  <si>
    <t>90,0500000</t>
  </si>
  <si>
    <t xml:space="preserve"> M3089 </t>
  </si>
  <si>
    <t>Arame liso em aço galvanizado - D = 1,24 mm (18 BWG)</t>
  </si>
  <si>
    <t>8,2742590</t>
  </si>
  <si>
    <t xml:space="preserve"> IN0143 </t>
  </si>
  <si>
    <t>GRELHAS EM ALUMÍNIO NA COR NATURAL, INCLUINDO PARAFUSOS E ACESSÓRIOS, MODELO AGS-T 225 X 125 OU SIMILAR</t>
  </si>
  <si>
    <t xml:space="preserve"> 00038099 </t>
  </si>
  <si>
    <t>SUPORTE DE FIXACAO PARA ESPELHO / PLACA 4" X 2", PARA 3 MODULOS, PARA INSTALACAO DE TOMADAS E INTERRUPTORES (SOMENTE SUPORTE)</t>
  </si>
  <si>
    <t xml:space="preserve"> 00003898 </t>
  </si>
  <si>
    <t>LUVA SIMPLES, PVC, SOLDAVEL, DN 75 MM, SERIE NORMAL, PARA ESGOTO PREDIAL</t>
  </si>
  <si>
    <t>8,20</t>
  </si>
  <si>
    <t xml:space="preserve"> IN0644 </t>
  </si>
  <si>
    <t xml:space="preserve"> IN0547 </t>
  </si>
  <si>
    <t>Disjuntor Bipolar Classe "CXX " 6~20 A SR´s</t>
  </si>
  <si>
    <t xml:space="preserve"> 00012892 </t>
  </si>
  <si>
    <t>LUVA RASPA DE COURO, CANO CURTO (PUNHO *7* CM)</t>
  </si>
  <si>
    <t xml:space="preserve"> 00000541 </t>
  </si>
  <si>
    <t>BANCADA DE MARMORE SINTETICO COM UMA CUBA, 120 X *60* CM</t>
  </si>
  <si>
    <t>0,8040000</t>
  </si>
  <si>
    <t xml:space="preserve"> 00020167 </t>
  </si>
  <si>
    <t>LUVA SIMPLES, PVC SERIE R, 40 MM, PARA ESGOTO OU AGUAS PLUVIAIS PREDIAIS</t>
  </si>
  <si>
    <t xml:space="preserve"> 00000979 </t>
  </si>
  <si>
    <t>CABO DE COBRE, FLEXIVEL, CLASSE 4 OU 5, ISOLACAO EM PVC/A, ANTICHAMA BWF-B, 1 CONDUTOR, 450/750 V, SECAO NOMINAL 16 MM2</t>
  </si>
  <si>
    <t>9,9932235</t>
  </si>
  <si>
    <t xml:space="preserve"> 4.40.10 </t>
  </si>
  <si>
    <t>FUSIVEL DIAZED ATE 25A</t>
  </si>
  <si>
    <t xml:space="preserve"> 00006148 </t>
  </si>
  <si>
    <t>SIFAO PLASTICO FLEXIVEL SAIDA VERTICAL PARA COLUNA LAVATORIO, 1 X 1.1/2 "</t>
  </si>
  <si>
    <t>19,6080000</t>
  </si>
  <si>
    <t xml:space="preserve"> 00001877 </t>
  </si>
  <si>
    <t>CURVA 90 GRAUS, LONGA, DE PVC RIGIDO ROSCAVEL, DE 3", PARA ELETRODUTO</t>
  </si>
  <si>
    <t xml:space="preserve"> IN0639 </t>
  </si>
  <si>
    <t xml:space="preserve"> 00020177 </t>
  </si>
  <si>
    <t>TE, PVC, SERIE R, 75 X 75 MM, PARA ESGOTO OU AGUAS PLUVIAIS PREDIAIS</t>
  </si>
  <si>
    <t xml:space="preserve"> E9507 </t>
  </si>
  <si>
    <t>Plotadora de recorte com computador e programa computacional</t>
  </si>
  <si>
    <t>11,6205372</t>
  </si>
  <si>
    <t xml:space="preserve"> IN0771 </t>
  </si>
  <si>
    <t>Redução concêntrica de ferro fundido dúctil com flanges para água (classe de pressão: 10/16 kgf/cm² / diâmetro de entrada: 100 mm / diâmetro de saída: 50 mm)</t>
  </si>
  <si>
    <t xml:space="preserve"> 00006019 </t>
  </si>
  <si>
    <t>REGISTRO GAVETA BRUTO EM LATAO FORJADO, BITOLA 1 " (REF 1509)</t>
  </si>
  <si>
    <t>59,58</t>
  </si>
  <si>
    <t xml:space="preserve"> 00006142 </t>
  </si>
  <si>
    <t>CONJUNTO DE LIGACAO PARA BACIA SANITARIA AJUSTAVEL, EM PLASTICO BRANCO, COM TUBO, CANOPLA E ESPUDE</t>
  </si>
  <si>
    <t xml:space="preserve"> 00003080 </t>
  </si>
  <si>
    <t>FECHADURA ESPELHO PARA PORTA EXTERNA, EM ACO INOX (MAQUINA, TESTA E CONTRA-TESTA) E EM ZAMAC (MACANETA, LINGUETA E TRINCOS) COM ACABAMENTO CROMADO, MAQUINA DE 40 MM, INCLUINDO CHAVE TIPO CILINDRO</t>
  </si>
  <si>
    <t xml:space="preserve"> SE0524 </t>
  </si>
  <si>
    <t>2,93</t>
  </si>
  <si>
    <t xml:space="preserve"> 00012266 </t>
  </si>
  <si>
    <t>LUMINARIA SPOT DE SOBREPOR EM ALUMINIO COM ALETA PLASTICA PARA 1 LAMPADA, BASE E27, POTENCIA MAXIMA 40/60 W (NAO INCLUI LAMPADA)</t>
  </si>
  <si>
    <t>2,4268000</t>
  </si>
  <si>
    <t xml:space="preserve"> IN0749 </t>
  </si>
  <si>
    <t>LUVA, PEAD PE 100, DE 200 MM, PARA ELETROFUSAO</t>
  </si>
  <si>
    <t>8,35</t>
  </si>
  <si>
    <t xml:space="preserve"> 00011657 </t>
  </si>
  <si>
    <t>TE SANITARIO, PVC, DN 75 X 50 MM, SERIE NORMAL PARA ESGOTO PREDIAL</t>
  </si>
  <si>
    <t xml:space="preserve"> 00020046 </t>
  </si>
  <si>
    <t>REDUCAO EXCENTRICA PVC, SERIE R, DN 100 X 75 MM, PARA ESGOTO OU AGUAS PLUVIAIS PREDIAIS</t>
  </si>
  <si>
    <t xml:space="preserve"> SE0372 </t>
  </si>
  <si>
    <t xml:space="preserve"> 11281 </t>
  </si>
  <si>
    <t>Bolsa de lona para ferramentas 40 x 30 x 20cm</t>
  </si>
  <si>
    <t>0,4961280</t>
  </si>
  <si>
    <t xml:space="preserve"> E9735 </t>
  </si>
  <si>
    <t>Máquina para serrar trilho - 5,00 kW</t>
  </si>
  <si>
    <t xml:space="preserve"> 00002711 </t>
  </si>
  <si>
    <t>CARRINHO DE MAO DE ACO CAPACIDADE 50 A 60 L, PNEU COM CAMARA</t>
  </si>
  <si>
    <t xml:space="preserve"> SE0421 </t>
  </si>
  <si>
    <t xml:space="preserve"> 00000087 </t>
  </si>
  <si>
    <t>ADAPTADOR PVC SOLDAVEL, LONGO, COM FLANGE LIVRE,  25 MM X 3/4", PARA CAIXA D' AGUA</t>
  </si>
  <si>
    <t xml:space="preserve"> 00010488 </t>
  </si>
  <si>
    <t>VIBROACABADORA DE ASFALTO SOBRE ESTEIRAS, LARG. PAVIMENT. 1,90 A 5,3 M, POT. 78 KW/105 HP, CAP. 450 T/H</t>
  </si>
  <si>
    <t>0,0000591</t>
  </si>
  <si>
    <t xml:space="preserve"> 00038113 </t>
  </si>
  <si>
    <t>INTERRUPTOR PARALELO 10A, 250V (APENAS MODULO)</t>
  </si>
  <si>
    <t xml:space="preserve"> 000311 </t>
  </si>
  <si>
    <t>TELA DE PROTECAO EXTRUSADA LARANJA</t>
  </si>
  <si>
    <t>56,2500000</t>
  </si>
  <si>
    <t>2,69</t>
  </si>
  <si>
    <t xml:space="preserve"> 00003535 </t>
  </si>
  <si>
    <t>JOELHO PVC, SOLDAVEL, 90 GRAUS, 40 MM, PARA AGUA FRIA PREDIAL</t>
  </si>
  <si>
    <t xml:space="preserve"> IN0533 </t>
  </si>
  <si>
    <t>Conector terminal reto aparafusado, em liga de Cobre, lingueta quadrada, com 1 furos, para conexão de cabo de cobre, bitola 10 mm².</t>
  </si>
  <si>
    <t xml:space="preserve"> IN0586 </t>
  </si>
  <si>
    <t xml:space="preserve"> IN0543 </t>
  </si>
  <si>
    <t xml:space="preserve"> 00007136 </t>
  </si>
  <si>
    <t>TE DE REDUCAO, PVC, SOLDAVEL, 90 GRAUS, 32 MM X 25 MM, PARA AGUA FRIA PREDIAL</t>
  </si>
  <si>
    <t xml:space="preserve"> 00003148 </t>
  </si>
  <si>
    <t>FITA VEDA ROSCA EM ROLOS DE 18 MM X 50 M (L X C)</t>
  </si>
  <si>
    <t>16,07</t>
  </si>
  <si>
    <t xml:space="preserve"> 00003529 </t>
  </si>
  <si>
    <t>JOELHO PVC, SOLDAVEL, 90 GRAUS, 25 MM, PARA AGUA FRIA PREDIAL</t>
  </si>
  <si>
    <t xml:space="preserve"> 00003862 </t>
  </si>
  <si>
    <t>LUVA PVC SOLDAVEL, 40 MM, PARA AGUA FRIA PREDIAL</t>
  </si>
  <si>
    <t xml:space="preserve"> 00039179 </t>
  </si>
  <si>
    <t>BUCHA EM ALUMINIO, COM ROSCA, DE 2", PARA ELETRODUTO</t>
  </si>
  <si>
    <t xml:space="preserve"> 00011881 </t>
  </si>
  <si>
    <t>CAIXA DE GORDURA CILINDRICA EM CONCRETO SIMPLES,  PRE-MOLDADA, COM DIAMETRO DE 40 CM E ALTURA DE 45 CM, COM TAMPA</t>
  </si>
  <si>
    <t xml:space="preserve"> 10596 </t>
  </si>
  <si>
    <t>Protetor auricular</t>
  </si>
  <si>
    <t>5,64</t>
  </si>
  <si>
    <t xml:space="preserve"> 00040568 </t>
  </si>
  <si>
    <t>PREGO DE ACO POLIDO COM CABECA 22 X 48 (4 1/4 X 5)</t>
  </si>
  <si>
    <t>4,6281750</t>
  </si>
  <si>
    <t>28,94</t>
  </si>
  <si>
    <t xml:space="preserve"> E9547 </t>
  </si>
  <si>
    <t>Máquina de solda elétrica transformadora 250 A - 9,20 kW</t>
  </si>
  <si>
    <t xml:space="preserve"> SE0378 </t>
  </si>
  <si>
    <t xml:space="preserve"> SE0420 </t>
  </si>
  <si>
    <t xml:space="preserve"> SE0402 </t>
  </si>
  <si>
    <t>Disjuntor bipolar Termomagnético de 10A Curva Tipo B</t>
  </si>
  <si>
    <t xml:space="preserve"> 00020085 </t>
  </si>
  <si>
    <t>ANEL BORRACHA, DN 50 MM, PARA TUBO SERIE REFORCADA ESGOTO PREDIAL</t>
  </si>
  <si>
    <t>42,0000000</t>
  </si>
  <si>
    <t>3,06</t>
  </si>
  <si>
    <t xml:space="preserve"> 00001879 </t>
  </si>
  <si>
    <t>CURVA 90 GRAUS, LONGA, DE PVC RIGIDO ROSCAVEL, DE 3/4", PARA ELETRODUTO</t>
  </si>
  <si>
    <t xml:space="preserve"> 00007304 </t>
  </si>
  <si>
    <t>TINTA EPOXI BASE AGUA PREMIUM, BRANCA</t>
  </si>
  <si>
    <t>1,4863520</t>
  </si>
  <si>
    <t xml:space="preserve"> 00004777 </t>
  </si>
  <si>
    <t>CANTONEIRA ACO ABAS IGUAIS (QUALQUER BITOLA), ESPESSURA ENTRE 1/8" E 1/4"</t>
  </si>
  <si>
    <t xml:space="preserve"> 00037525 </t>
  </si>
  <si>
    <t>TELA PLASTICA TECIDA LISTRADA BRANCA E LARANJA, TIPO GUARDA CORPO, EM POLIETILENO MONOFILADO, ROLO 1,20 X 50 M (L X C)</t>
  </si>
  <si>
    <t>38,3460000</t>
  </si>
  <si>
    <t>3,29</t>
  </si>
  <si>
    <t xml:space="preserve"> 00001892 </t>
  </si>
  <si>
    <t>LUVA EM PVC RIGIDO ROSCAVEL, DE 1", PARA ELETRODUTO</t>
  </si>
  <si>
    <t>2,58</t>
  </si>
  <si>
    <t>123,84</t>
  </si>
  <si>
    <t xml:space="preserve"> 00005069 </t>
  </si>
  <si>
    <t>PREGO DE ACO POLIDO COM CABECA 17 X 27 (2 1/2 X 11)</t>
  </si>
  <si>
    <t>4,1976500</t>
  </si>
  <si>
    <t xml:space="preserve"> 00001200 </t>
  </si>
  <si>
    <t>CAP PVC, SOLDAVEL, DN 100 MM, SERIE NORMAL, PARA ESGOTO PREDIAL</t>
  </si>
  <si>
    <t xml:space="preserve"> 003331 </t>
  </si>
  <si>
    <t>EPI - MASCARA DE PROTECAO PARA EPOXI - CG304</t>
  </si>
  <si>
    <t>2,6513000</t>
  </si>
  <si>
    <t xml:space="preserve"> IN0567 </t>
  </si>
  <si>
    <t xml:space="preserve"> 00003526 </t>
  </si>
  <si>
    <t>JOELHO PVC, SOLDAVEL, PB, 90 GRAUS, DN 50 MM, PARA ESGOTO PREDIAL</t>
  </si>
  <si>
    <t xml:space="preserve"> 00003536 </t>
  </si>
  <si>
    <t>JOELHO PVC, SOLDAVEL, 90 GRAUS, 32 MM, PARA AGUA FRIA PREDIAL</t>
  </si>
  <si>
    <t xml:space="preserve"> M1974 </t>
  </si>
  <si>
    <t>Dente de corte para fresadora de 410 kW</t>
  </si>
  <si>
    <t>2,6762400</t>
  </si>
  <si>
    <t>41,61</t>
  </si>
  <si>
    <t xml:space="preserve"> 00011773 </t>
  </si>
  <si>
    <t>TORNEIRA METALICA CROMADA DE PAREDE, PARA COZINHA, BICA MOVEL, COM AREJADOR, 1/2 " OU 3/4 " (REF 1167 / 1168)</t>
  </si>
  <si>
    <t xml:space="preserve"> 00044331 </t>
  </si>
  <si>
    <t>LIMPA VIDROS COM PULVERIZADOR</t>
  </si>
  <si>
    <t>2,5590950</t>
  </si>
  <si>
    <t xml:space="preserve"> 00036502 </t>
  </si>
  <si>
    <t>MOTOBOMBA CENTRIFUGA, MOTOR A GASOLINA, POTENCIA 5,42 HP, BOCAIS 1 1/2" X 1", DIAMETRO ROTOR 143 MM HM/Q = 6 MCA / 16,8 M3/H A 38 MCA / 6,6 M3/H</t>
  </si>
  <si>
    <t>0,0269989</t>
  </si>
  <si>
    <t xml:space="preserve"> 00034557 </t>
  </si>
  <si>
    <t>TELA DE ACO SOLDADA GALVANIZADA/ZINCADA PARA ALVENARIA, FIO D = *1,20 A 1,70* MM, MALHA 15 X 15 MM, (C X L) *50 X 7,5* CM</t>
  </si>
  <si>
    <t>28,3248000</t>
  </si>
  <si>
    <t>3,98</t>
  </si>
  <si>
    <t xml:space="preserve"> SE0459 </t>
  </si>
  <si>
    <t xml:space="preserve"> 4.46.30 </t>
  </si>
  <si>
    <t>DISJUNTOR UNIPOLAR TERMOMAGNETICO 1X10A A 1X30A</t>
  </si>
  <si>
    <t xml:space="preserve"> 00020149 </t>
  </si>
  <si>
    <t>JOELHO, PVC SERIE R, 45 GRAUS, DN 50 MM, PARA ESGOTO OU AGUAS PLUVIAIS PREDIAIS</t>
  </si>
  <si>
    <t xml:space="preserve"> 00020080 </t>
  </si>
  <si>
    <t>ADESIVO PLASTICO PARA PVC, FRASCO COM 175 GR</t>
  </si>
  <si>
    <t xml:space="preserve"> 00038781 </t>
  </si>
  <si>
    <t>LAMPADA FLUORESCENTE ESPIRAL BRANCA 45 W, BASE E27 (127/220 V)</t>
  </si>
  <si>
    <t xml:space="preserve"> 00043486 </t>
  </si>
  <si>
    <t>EPI - FAMILIA ENGENHEIRO CIVIL - HORISTA (ENCARGOS COMPLEMENTARES - COLETADO CAIXA)</t>
  </si>
  <si>
    <t>0,76</t>
  </si>
  <si>
    <t xml:space="preserve"> 00007137 </t>
  </si>
  <si>
    <t>TE PVC, SOLDAVEL, COM BUCHA DE LATAO NA BOLSA CENTRAL, 90 GRAUS, 25 MM X 1/2", PARA AGUA FRIA PREDIAL</t>
  </si>
  <si>
    <t>12,80</t>
  </si>
  <si>
    <t xml:space="preserve"> 003420 </t>
  </si>
  <si>
    <t>FITA ISOLANTE HIGHLAND ADESIVA 19m x 20mm</t>
  </si>
  <si>
    <t>94,3500000</t>
  </si>
  <si>
    <t>1,07</t>
  </si>
  <si>
    <t xml:space="preserve"> 00014511 </t>
  </si>
  <si>
    <t>ROLO COMPACTADOR DE PNEUS, ESTATICO, PRESSAO VARIAVEL, POTENCIA 110 HP, PESO SEM/COM LASTRO 10,8/27 T, LARGURA DE ROLAGEM 2,30 M</t>
  </si>
  <si>
    <t>0,0000900</t>
  </si>
  <si>
    <t>100,50</t>
  </si>
  <si>
    <t xml:space="preserve"> 00000065 </t>
  </si>
  <si>
    <t>ADAPTADOR PVC SOLDAVEL CURTO COM BOLSA E ROSCA, 25 MM X 3/4", PARA AGUA FRIA</t>
  </si>
  <si>
    <t>79,0000000</t>
  </si>
  <si>
    <t xml:space="preserve"> 000450 </t>
  </si>
  <si>
    <t>PEDRA DE MAO</t>
  </si>
  <si>
    <t>0,6240000</t>
  </si>
  <si>
    <t xml:space="preserve"> 00009836 </t>
  </si>
  <si>
    <t>TUBO PVC  SERIE NORMAL, DN 100 MM, PARA ESGOTO  PREDIAL (NBR 5688)</t>
  </si>
  <si>
    <t>4,4824500</t>
  </si>
  <si>
    <t xml:space="preserve"> 00000067 </t>
  </si>
  <si>
    <t>ADAPTADOR PVC ROSCAVEL, COM FLANGES E ANEL DE VEDACAO, 1/2", PARA CAIXA D' AGUA</t>
  </si>
  <si>
    <t>16,26</t>
  </si>
  <si>
    <t xml:space="preserve"> M0025 </t>
  </si>
  <si>
    <t>Adesivo plástico para tubos de PVC</t>
  </si>
  <si>
    <t>1,7125200</t>
  </si>
  <si>
    <t xml:space="preserve"> 00003869 </t>
  </si>
  <si>
    <t>LUVA DE REDUCAO SOLDAVEL, PVC, 32 MM X 25 MM, PARA AGUA FRIA PREDIAL</t>
  </si>
  <si>
    <t xml:space="preserve"> E9662 </t>
  </si>
  <si>
    <t>Equipamento para solda e corte com oxiacetileno</t>
  </si>
  <si>
    <t>1,20</t>
  </si>
  <si>
    <t>0,67</t>
  </si>
  <si>
    <t xml:space="preserve"> 00020140 </t>
  </si>
  <si>
    <t>JUNCAO SIMPLES, PVC SERIE R, DN 40 X 40 MM, PARA ESGOTO OU AGUAS PLUVIAIS PREDIAIS</t>
  </si>
  <si>
    <t xml:space="preserve"> IN0454 </t>
  </si>
  <si>
    <t>EMENDA EM U PARA ELETROCALHA 300X50 MM</t>
  </si>
  <si>
    <t xml:space="preserve"> IN0745 </t>
  </si>
  <si>
    <t>Acessórios para flange - arruela de borracha para água (diâmetro da seção: 200 mm)</t>
  </si>
  <si>
    <t>7,25</t>
  </si>
  <si>
    <t xml:space="preserve"> E9623 </t>
  </si>
  <si>
    <t>Máquina de bancada guilhotina - 4,00 kW</t>
  </si>
  <si>
    <t xml:space="preserve"> IN0532 </t>
  </si>
  <si>
    <t>Conector terminal reto aparafusado, em liga de Cobre, lingueta quadrada, com 1 furos, para conexão de cabo de cobre, bitola 35 mm².</t>
  </si>
  <si>
    <t>3,90</t>
  </si>
  <si>
    <t>93,60</t>
  </si>
  <si>
    <t xml:space="preserve"> 00002581 </t>
  </si>
  <si>
    <t>CONDULETE DE ALUMINIO TIPO X, PARA ELETRODUTO ROSCAVEL DE 1", COM TAMPA CEGA</t>
  </si>
  <si>
    <t xml:space="preserve"> 00003903 </t>
  </si>
  <si>
    <t>LUVA PVC SOLDAVEL, 32 MM, PARA AGUA FRIA PREDIAL</t>
  </si>
  <si>
    <t xml:space="preserve"> 00003519 </t>
  </si>
  <si>
    <t>JOELHO PVC, SOLDAVEL, PB, 45 GRAUS, DN 75 MM, PARA ESGOTO PREDIAL</t>
  </si>
  <si>
    <t xml:space="preserve"> E9622 </t>
  </si>
  <si>
    <t>Máquina de bancada universal para corte de chapa - 1,50 kW</t>
  </si>
  <si>
    <t xml:space="preserve"> 4.36.46 </t>
  </si>
  <si>
    <t>CHAVE FACA SECA 3X60A 'MARMORE'</t>
  </si>
  <si>
    <t>22,08</t>
  </si>
  <si>
    <t xml:space="preserve"> IN0746 </t>
  </si>
  <si>
    <t>Acessórios para flange - arruela de borracha para água (diâmetro da seção: 350 mm)</t>
  </si>
  <si>
    <t xml:space="preserve"> 00014626 </t>
  </si>
  <si>
    <t>ROLO COMPACTADOR VIBRATORIO TANDEM, ACO LISO, POTENCIA 125 HP, PESO SEM/COM LASTRO 10,20/11,65 T, LARGURA DE TRABALHO 1,73 M</t>
  </si>
  <si>
    <t>0,0000856</t>
  </si>
  <si>
    <t xml:space="preserve"> 00007121 </t>
  </si>
  <si>
    <t>TE PVC, SOLDAVEL, COM BUCHA DE LATAO NA BOLSA CENTRAL, 90 GRAUS, 20 MM X 1/2", PARA AGUA FRIA PREDIAL</t>
  </si>
  <si>
    <t xml:space="preserve"> 00043463 </t>
  </si>
  <si>
    <t>FERRAMENTAS - FAMILIA ENCARREGADO GERAL - HORISTA (ENCARGOS COMPLEMENTARES - COLETADO CAIXA)</t>
  </si>
  <si>
    <t>0,11</t>
  </si>
  <si>
    <t xml:space="preserve"> 00011658 </t>
  </si>
  <si>
    <t>TE SANITARIO, PVC, DN 75 X 75 MM, SERIE NORMAL PARA ESGOTO PREDIAL</t>
  </si>
  <si>
    <t xml:space="preserve"> IN0781 </t>
  </si>
  <si>
    <t>Encadernação de documentos ,até 200 folhas, em espiral e capa de plástico</t>
  </si>
  <si>
    <t>85,00</t>
  </si>
  <si>
    <t xml:space="preserve"> IN0775 </t>
  </si>
  <si>
    <t>DESMATAMENTO E LIMPEZA MECANIZADA DE TERRENO COM REMOCAO DE CAMADA VEGETAL, UTILIZANDO TRATOR DE ESTEIRAS</t>
  </si>
  <si>
    <t>264,6300000</t>
  </si>
  <si>
    <t xml:space="preserve"> IN0785 </t>
  </si>
  <si>
    <t>PÁ ANTI FAISCA</t>
  </si>
  <si>
    <t xml:space="preserve"> 00020164 </t>
  </si>
  <si>
    <t>LUVA DE CORRER, PVC SERIE R, 75 MM, PARA ESGOTO OU AGUAS PLUVIAIS PREDIAIS</t>
  </si>
  <si>
    <t>81,84</t>
  </si>
  <si>
    <t xml:space="preserve"> 00012016 </t>
  </si>
  <si>
    <t>CONDULETE EM PVC, TIPO "LB", SEM TAMPA, DE 1/2" OU 3/4"</t>
  </si>
  <si>
    <t>4,7748000</t>
  </si>
  <si>
    <t xml:space="preserve"> 00003904 </t>
  </si>
  <si>
    <t>LUVA PVC SOLDAVEL, 25 MM, PARA AGUA FRIA PREDIAL</t>
  </si>
  <si>
    <t>1,14</t>
  </si>
  <si>
    <t xml:space="preserve"> 00003662 </t>
  </si>
  <si>
    <t>JUNCAO SIMPLES, PVC, DN 50 X 50 MM, SERIE NORMAL PARA ESGOTO PREDIAL</t>
  </si>
  <si>
    <t xml:space="preserve"> 11286 </t>
  </si>
  <si>
    <t>Macariço de solda Ref. CG201 código 010414410 carbografite</t>
  </si>
  <si>
    <t>0,1860480</t>
  </si>
  <si>
    <t xml:space="preserve"> E9717 </t>
  </si>
  <si>
    <t>Máquina policorte - 2,20 kW</t>
  </si>
  <si>
    <t>35,89</t>
  </si>
  <si>
    <t xml:space="preserve"> 008430 </t>
  </si>
  <si>
    <t>MASSA COMUM DE VIDRACEIRO</t>
  </si>
  <si>
    <t>5,2342200</t>
  </si>
  <si>
    <t xml:space="preserve"> SE0458 </t>
  </si>
  <si>
    <t>77,55</t>
  </si>
  <si>
    <t xml:space="preserve"> 00001607 </t>
  </si>
  <si>
    <t>CONJUNTO ARRUELAS DE VEDACAO 5/16" PARA TELHA FIBROCIMENTO (UMA ARRUELA METALICA E UMA ARRUELA PVC - CONICAS)</t>
  </si>
  <si>
    <t>0,39</t>
  </si>
  <si>
    <t xml:space="preserve"> 00007139 </t>
  </si>
  <si>
    <t>TE SOLDAVEL, PVC, 90 GRAUS, 25 MM, PARA AGUA FRIA PREDIAL (NBR 5648)</t>
  </si>
  <si>
    <t xml:space="preserve"> 00003875 </t>
  </si>
  <si>
    <t>LUVA SIMPLES, PVC, SOLDAVEL, DN 50 MM, SERIE NORMAL, PARA ESGOTO PREDIAL</t>
  </si>
  <si>
    <t>4,33</t>
  </si>
  <si>
    <t xml:space="preserve"> M2044 </t>
  </si>
  <si>
    <t>Tinta à base de resina acrílica emulsionada em água para pré-marcação viária</t>
  </si>
  <si>
    <t>3,2681628</t>
  </si>
  <si>
    <t xml:space="preserve"> IN0546 </t>
  </si>
  <si>
    <t xml:space="preserve"> 00007625 </t>
  </si>
  <si>
    <t>TRATOR DE ESTEIRAS, POTENCIA DE 170 HP, PESO OPERACIONAL DE 19 T, COM LAMINA COM CAPACIDADE DE 5,2 M3</t>
  </si>
  <si>
    <t>0,0000455</t>
  </si>
  <si>
    <t xml:space="preserve"> 00010425 </t>
  </si>
  <si>
    <t>LAVATORIO DE LOUCA BRANCA, SUSPENSO (SEM COLUNA), DIMENSOES *40 X 30* CM</t>
  </si>
  <si>
    <t xml:space="preserve"> 00004350 </t>
  </si>
  <si>
    <t>BUCHA DE NYLON, DIAMETRO DO FURO 8 MM, COMPRIMENTO 40 MM, COM PARAFUSO DE ROSCA SOBERBA, CABECA CHATA, FENDA SIMPLES, 4,8 X 50 MM</t>
  </si>
  <si>
    <t>82,0000000</t>
  </si>
  <si>
    <t>0,79</t>
  </si>
  <si>
    <t xml:space="preserve"> 00013416 </t>
  </si>
  <si>
    <t>TORNEIRA METALICA CROMADA, RETA, DE PAREDE, PARA COZINHA, SEM BICO, SEM AREJADOR, PADRAO POPULAR, 1/2 " OU 3/4 " (REF 1158)</t>
  </si>
  <si>
    <t xml:space="preserve"> IN0613 </t>
  </si>
  <si>
    <t>Terminal com uma saída para eletroduto Ø 3/4" em eletrocalha 300mm x 100mm, aço carbono, acabamento
galvanizado à fogo.</t>
  </si>
  <si>
    <t xml:space="preserve"> IN0606 </t>
  </si>
  <si>
    <t>Junção T, 38mm x 38mm, aço carbono, galvanizado à fogo.</t>
  </si>
  <si>
    <t xml:space="preserve"> 00012910 </t>
  </si>
  <si>
    <t>CAP PVC, SOLDAVEL, DN 75 MM, SERIE NORMAL, PARA ESGOTO PREDIAL</t>
  </si>
  <si>
    <t xml:space="preserve"> 11285 </t>
  </si>
  <si>
    <t>Fonte inversora de solda WMI 140ED 220V - BAMBOZZI - WMI- 140ED</t>
  </si>
  <si>
    <t>0,0620160</t>
  </si>
  <si>
    <t xml:space="preserve"> P.04.000.090407 </t>
  </si>
  <si>
    <t>Terminal para vergalhão diâmetro 3/8´</t>
  </si>
  <si>
    <t>29,31</t>
  </si>
  <si>
    <t xml:space="preserve"> 00038191 </t>
  </si>
  <si>
    <t>LAMPADA FLUORESCENTE COMPACTA 2U BRANCA 15 W, BASE E27 (127/220 V)</t>
  </si>
  <si>
    <t>3,3088000</t>
  </si>
  <si>
    <t xml:space="preserve"> 00007104 </t>
  </si>
  <si>
    <t>TE DE REDUCAO, PVC, SOLDAVEL, 90 GRAUS, 25 MM X 20 MM, PARA AGUA FRIA PREDIAL</t>
  </si>
  <si>
    <t xml:space="preserve"> 00012895 </t>
  </si>
  <si>
    <t>CAPACETE DE SEGURANCA ABA FRONTAL COM SUSPENSAO DE POLIETILENO, SEM JUGULAR (CLASSE B)</t>
  </si>
  <si>
    <t>17,69</t>
  </si>
  <si>
    <t xml:space="preserve"> 00044330 </t>
  </si>
  <si>
    <t>DESINFETANTE PRONTO USO</t>
  </si>
  <si>
    <t>6,4310200</t>
  </si>
  <si>
    <t>55,50</t>
  </si>
  <si>
    <t xml:space="preserve"> 00020141 </t>
  </si>
  <si>
    <t>JUNCAO SIMPLES, PVC SERIE R, DN 50 X 50 MM, PARA ESGOTO OU AGUAS PLUVIAIS PREDIAIS</t>
  </si>
  <si>
    <t>18,39</t>
  </si>
  <si>
    <t xml:space="preserve"> 00037557 </t>
  </si>
  <si>
    <t>PLACA DE SINALIZACAO DE SEGURANCA CONTRA INCENDIO, FOTOLUMINESCENTE, QUADRADA, *14 X 14* CM, EM PVC *2* MM ANTI-CHAMAS (SIMBOLOS, CORES E PICTOGRAMAS CONFORME NBR 16820)</t>
  </si>
  <si>
    <t xml:space="preserve"> M2320 </t>
  </si>
  <si>
    <t>Tubo de revestimento em aço-carbono schedule 40 para estaca raiz - ponteira schedule 80, D = 273,0 mm,</t>
  </si>
  <si>
    <t>0,0255000</t>
  </si>
  <si>
    <t xml:space="preserve"> 00001570 </t>
  </si>
  <si>
    <t>TERMINAL A COMPRESSAO EM COBRE ESTANHADO PARA CABO 2,5 MM2, 1 FURO E 1 COMPRESSAO, PARA PARAFUSO DE FIXACAO M5</t>
  </si>
  <si>
    <t>0,96</t>
  </si>
  <si>
    <t xml:space="preserve"> 11392 </t>
  </si>
  <si>
    <t>Adesivo em vinil para plotagem em letreiro de chapa galvanizada (c/aplicação)</t>
  </si>
  <si>
    <t>0,3600000</t>
  </si>
  <si>
    <t xml:space="preserve"> 11282 </t>
  </si>
  <si>
    <t>Esmerilhadeira angular elétrico portátil 4 1/2" - 1000 watts  - ref. G1000kB2 Black e Decker</t>
  </si>
  <si>
    <t>0,1240320</t>
  </si>
  <si>
    <t xml:space="preserve"> 00007097 </t>
  </si>
  <si>
    <t>TE SANITARIO, PVC, DN 50 X 50 MM, SERIE NORMAL, PARA ESGOTO PREDIAL</t>
  </si>
  <si>
    <t xml:space="preserve"> 5014 </t>
  </si>
  <si>
    <t>Parafuso c/ porca e arruela 3/8"</t>
  </si>
  <si>
    <t>2,66</t>
  </si>
  <si>
    <t>0,44</t>
  </si>
  <si>
    <t xml:space="preserve"> SE0568 </t>
  </si>
  <si>
    <t>Implantação ou determinação de pontos através de rastreamento de satélites - pontos estáticos, sem mobilização e desmobilização da equipe e equipamento. Rev 06/2017</t>
  </si>
  <si>
    <t>pt</t>
  </si>
  <si>
    <t xml:space="preserve"> 6754 </t>
  </si>
  <si>
    <t>Adesivo para tubo Aquatherm/CPVC Adesivo para tubo Aquatherm/CPVC (frasco 65g)</t>
  </si>
  <si>
    <t>0,1380000</t>
  </si>
  <si>
    <t xml:space="preserve"> E9703 </t>
  </si>
  <si>
    <t>Fábrica de pré-moldado de concreto para mourão - 2,20 kW</t>
  </si>
  <si>
    <t>12,9219146</t>
  </si>
  <si>
    <t xml:space="preserve"> 00001318 </t>
  </si>
  <si>
    <t>CHAPA DE ACO FINA A QUENTE BITOLA MSG 14, E = 2,00 MM (16,0 KG/M2)</t>
  </si>
  <si>
    <t>2,8800000</t>
  </si>
  <si>
    <t>16,83</t>
  </si>
  <si>
    <t xml:space="preserve"> 00007140 </t>
  </si>
  <si>
    <t>TE SOLDAVEL, PVC, 90 GRAUS, 32 MM, PARA AGUA FRIA PREDIAL (NBR 5648)</t>
  </si>
  <si>
    <t>6,01</t>
  </si>
  <si>
    <t xml:space="preserve"> 00005074 </t>
  </si>
  <si>
    <t>PREGO DE ACO POLIDO COM CABECA 15 X 18 (1 1/2 X 13)</t>
  </si>
  <si>
    <t>1,4936000</t>
  </si>
  <si>
    <t xml:space="preserve"> 001262 </t>
  </si>
  <si>
    <t>REDUCAO EXCENTRICA ESGOTO PVC SERIE NORMAL 50x40mm</t>
  </si>
  <si>
    <t>4,00</t>
  </si>
  <si>
    <t xml:space="preserve"> 00011655 </t>
  </si>
  <si>
    <t>TE SANITARIO, PVC, DN 100 X 50 MM, SERIE NORMAL, PARA ESGOTO PREDIAL</t>
  </si>
  <si>
    <t xml:space="preserve"> 00004430 </t>
  </si>
  <si>
    <t>CAIBRO NAO APARELHADO *5 X 6* CM, EM MACARANDUBA, ANGELIM OU EQUIVALENTE DA REGIAO -  BRUTA</t>
  </si>
  <si>
    <t>2,6660158</t>
  </si>
  <si>
    <t xml:space="preserve"> 00001573 </t>
  </si>
  <si>
    <t>TERMINAL A COMPRESSAO EM COBRE ESTANHADO PARA CABO 6 MM2, 1 FURO E 1 COMPRESSAO, PARA PARAFUSO DE FIXACAO M6</t>
  </si>
  <si>
    <t>1,51</t>
  </si>
  <si>
    <t xml:space="preserve"> 00038082 </t>
  </si>
  <si>
    <t>TOMADA RJ11, 2 FIOS, CONJUNTO MONTADO PARA EMBUTIR 4" X 2" (PLACA + SUPORTE + MODULO)</t>
  </si>
  <si>
    <t xml:space="preserve"> 000150 </t>
  </si>
  <si>
    <t>SAIBRO/BARRO/TERRA DE EMBOCO/ARENOSO/AREOLA</t>
  </si>
  <si>
    <t>0,4860000</t>
  </si>
  <si>
    <t xml:space="preserve"> 00001873 </t>
  </si>
  <si>
    <t>CAIXA DE PASSAGEM, EM PVC, DE 4" X 4", PARA ELETRODUTO FLEXIVEL CORRUGADO</t>
  </si>
  <si>
    <t>43,80</t>
  </si>
  <si>
    <t xml:space="preserve"> 00000108 </t>
  </si>
  <si>
    <t>ADAPTADOR PVC SOLDAVEL CURTO COM BOLSA E ROSCA, 32 MM X 1", PARA AGUA FRIA</t>
  </si>
  <si>
    <t xml:space="preserve"> 11247 </t>
  </si>
  <si>
    <t>Serra mármore Serra marmore</t>
  </si>
  <si>
    <t xml:space="preserve"> 00036487 </t>
  </si>
  <si>
    <t>GUINCHO ELETRICO DE COLUNA, CAPACIDADE 400 KG, COM MOTO FREIO, MOTOR TRIFASICO DE 1,25 CV</t>
  </si>
  <si>
    <t>0,0073796</t>
  </si>
  <si>
    <t xml:space="preserve"> 00003363 </t>
  </si>
  <si>
    <t>GUINDAUTO HIDRAULICO, CAPACIDADE MAXIMA DE CARGA 6200 KG, MOMENTO MAXIMO DE CARGA 11,7 TM , ALCANCE MAXIMO HORIZONTAL  9,70 M, PARA MONTAGEM SOBRE CHASSI DE CAMINHAO PBT MINIMO 13000 KG (INCLUI MONTAGEM, NAO INCLUI CAMINHAO)</t>
  </si>
  <si>
    <t>39,92</t>
  </si>
  <si>
    <t xml:space="preserve"> IN0534 </t>
  </si>
  <si>
    <t>Conector terminal reto aparafusado, em liga de Cobre, lingueta quadrada, com 1 furo, para conexão de cabo de cobre, bitola 16mm².</t>
  </si>
  <si>
    <t xml:space="preserve"> 00003872 </t>
  </si>
  <si>
    <t>LUVA DE REDUCAO SOLDAVEL, PVC, 40 MM X 32 MM, PARA AGUA FRIA PREDIAL</t>
  </si>
  <si>
    <t>39,00</t>
  </si>
  <si>
    <t xml:space="preserve"> 00039828 </t>
  </si>
  <si>
    <t>PROJETOR PNEUMATICO DE ARGAMASSA PARA CHAPISCO E REBOCO COM RECIPIENTE ACOPLADO, TIPO CANEQUNHA, COM VOLUME DE 1,50 L, SEM COMPRESSOR</t>
  </si>
  <si>
    <t xml:space="preserve"> 4.26.01 </t>
  </si>
  <si>
    <t>ELETRODUTO FLEXIVEL PVC 1/2'</t>
  </si>
  <si>
    <t>2,98</t>
  </si>
  <si>
    <t xml:space="preserve"> M2388 </t>
  </si>
  <si>
    <t>Broca de widia - D = 16 mm e C = 150 mm</t>
  </si>
  <si>
    <t>0,6956400</t>
  </si>
  <si>
    <t>51,25</t>
  </si>
  <si>
    <t xml:space="preserve"> 11283 </t>
  </si>
  <si>
    <t>Selador horizontal para fita de aço 1"</t>
  </si>
  <si>
    <t xml:space="preserve"> 00039213 </t>
  </si>
  <si>
    <t>ARRUELA EM ALUMINIO, COM ROSCA, DE 2", PARA ELETRODUTO</t>
  </si>
  <si>
    <t xml:space="preserve"> 00000096 </t>
  </si>
  <si>
    <t>ADAPTADOR PVC SOLDAVEL, COM FLANGE E ANEL DE VEDACAO, 25 MM X 3/4", PARA CAIXA D'AGUA</t>
  </si>
  <si>
    <t xml:space="preserve"> 00007122 </t>
  </si>
  <si>
    <t>TE PVC, SOLDAVEL, COM BUCHA DE LATAO NA BOLSA CENTRAL, 90 GRAUS, 25 MM X 3/4", PARA AGUA FRIA PREDIAL</t>
  </si>
  <si>
    <t xml:space="preserve"> 00003542 </t>
  </si>
  <si>
    <t>JOELHO PVC, SOLDAVEL, 90 GRAUS, 20 MM, PARA AGUA FRIA PREDIAL</t>
  </si>
  <si>
    <t>30,80</t>
  </si>
  <si>
    <t xml:space="preserve"> 00003868 </t>
  </si>
  <si>
    <t>LUVA DE REDUCAO SOLDAVEL, PVC, 25 MM X 20 MM, PARA AGUA FRIA PREDIAL</t>
  </si>
  <si>
    <t xml:space="preserve"> 00011055 </t>
  </si>
  <si>
    <t>PARAFUSO ROSCA SOBERBA ZINCADO CABECA CHATA FENDA SIMPLES 3,5 X 25 MM (1 ")</t>
  </si>
  <si>
    <t>264,3062400</t>
  </si>
  <si>
    <t xml:space="preserve"> 11273 </t>
  </si>
  <si>
    <t>Esquadro de alumínio para soldagem de peças, com duas morsas, 35 x 35 x 4,5cm, marca Black Jack</t>
  </si>
  <si>
    <t xml:space="preserve"> IN0607 </t>
  </si>
  <si>
    <t>Saída lateral simples para eletroduto, Ø 3/4", aço carbono, galvanizado a fogo, 2 parafusos cabeça lentilha auto-travante 3/8” x 3/4", 2 arruelas lisas rosca WW 3/8” e 2porcas sextavadas rosca WW 3/8”.</t>
  </si>
  <si>
    <t xml:space="preserve"> E9694 </t>
  </si>
  <si>
    <t>Misturador de argamassa de alta turbulência com capacidade de 220 l - 13 kW</t>
  </si>
  <si>
    <t>1,0253295</t>
  </si>
  <si>
    <t>28,00</t>
  </si>
  <si>
    <t xml:space="preserve"> P.04.000.042301 </t>
  </si>
  <si>
    <t>Tirante/vergalhão aço rosca total de 3/8´</t>
  </si>
  <si>
    <t>9,10</t>
  </si>
  <si>
    <t xml:space="preserve"> E9719 </t>
  </si>
  <si>
    <t>Talha manual com capacidade de 3 t</t>
  </si>
  <si>
    <t>55,3315850</t>
  </si>
  <si>
    <t>0,35</t>
  </si>
  <si>
    <t xml:space="preserve"> 1651 </t>
  </si>
  <si>
    <t>Óculos branco proteção</t>
  </si>
  <si>
    <t>pr</t>
  </si>
  <si>
    <t>6,34</t>
  </si>
  <si>
    <t>26,64</t>
  </si>
  <si>
    <t xml:space="preserve"> 00020155 </t>
  </si>
  <si>
    <t>JOELHO, PVC SERIE R, 90 GRAUS, DN 50 MM, PARA ESGOTO OU AGUAS PLUVIAIS PREDIAIS</t>
  </si>
  <si>
    <t xml:space="preserve"> 10788 </t>
  </si>
  <si>
    <t>Pá quadrada</t>
  </si>
  <si>
    <t xml:space="preserve"> 00000119 </t>
  </si>
  <si>
    <t>ADESIVO PLASTICO PARA PVC, BISNAGA COM 75 GR</t>
  </si>
  <si>
    <t>2,4000000</t>
  </si>
  <si>
    <t xml:space="preserve"> 00007319 </t>
  </si>
  <si>
    <t>TINTA ASFALTICA IMPERMEABILIZANTE DISPERSA EM AGUA, PARA MATERIAIS CIMENTICIOS</t>
  </si>
  <si>
    <t>1,8381000</t>
  </si>
  <si>
    <t xml:space="preserve"> 00001870 </t>
  </si>
  <si>
    <t>CURVA 90 GRAUS, LONGA, DE PVC RIGIDO ROSCAVEL, DE 1/2", PARA ELETRODUTO</t>
  </si>
  <si>
    <t>5,8645000</t>
  </si>
  <si>
    <t>24,63</t>
  </si>
  <si>
    <t xml:space="preserve"> 00006141 </t>
  </si>
  <si>
    <t>ENGATE/RABICHO FLEXIVEL PLASTICO (PVC OU ABS) BRANCO 1/2 " X 30 CM</t>
  </si>
  <si>
    <t xml:space="preserve"> 00012894 </t>
  </si>
  <si>
    <t>CAPA PARA CHUVA EM PVC COM FORRO DE POLIESTER, COM CAPUZ (AMARELA OU AZUL)</t>
  </si>
  <si>
    <t xml:space="preserve"> 00003859 </t>
  </si>
  <si>
    <t>LUVA SOLDAVEL COM ROSCA, PVC, 20 MM X 1/2", PARA AGUA FRIA PREDIAL</t>
  </si>
  <si>
    <t xml:space="preserve"> IN0605 </t>
  </si>
  <si>
    <t>Junção L, 38mm x 38mm, aço carbono, galvanizado à fogo.</t>
  </si>
  <si>
    <t xml:space="preserve"> 00000820 </t>
  </si>
  <si>
    <t>BUCHA DE REDUCAO DE PVC, SOLDAVEL, LONGA, COM 50 X 32 MM, PARA AGUA FRIA PREDIAL</t>
  </si>
  <si>
    <t xml:space="preserve"> 000399 </t>
  </si>
  <si>
    <t>ABRACADEIRA TIPO OMEGA 2"</t>
  </si>
  <si>
    <t>22,80</t>
  </si>
  <si>
    <t xml:space="preserve"> 1992 </t>
  </si>
  <si>
    <t>Roldana para porta correr (inferior)</t>
  </si>
  <si>
    <t xml:space="preserve"> 00009835 </t>
  </si>
  <si>
    <t>TUBO PVC  SERIE NORMAL, DN 40 MM, PARA ESGOTO  PREDIAL (NBR 5688)</t>
  </si>
  <si>
    <t>2,7909000</t>
  </si>
  <si>
    <t xml:space="preserve"> 00004090 </t>
  </si>
  <si>
    <t>MOTONIVELADORA POTENCIA BASICA LIQUIDA (PRIMEIRA MARCHA) 125 HP , PESO BRUTO 13843 KG, LARGURA DA LAMINA DE 3,7 M</t>
  </si>
  <si>
    <t>0,0000188</t>
  </si>
  <si>
    <t xml:space="preserve"> SE0547 </t>
  </si>
  <si>
    <t>RETIRADA DE MEIO FIO C/ EMPILHAMENTO E S/ REMOCAO</t>
  </si>
  <si>
    <t>10,96</t>
  </si>
  <si>
    <t xml:space="preserve"> 00038412 </t>
  </si>
  <si>
    <t>INVERSOR DE SOLDA MONOFASICO DE 160 A, POTENCIA DE 5400 W, TENSAO DE 220 V, TURBO VENTILADO, PROTECAO POR FUSIVEL TERMICO, PARA ELETRODOS DE 2,0 A 4,0 MM</t>
  </si>
  <si>
    <t xml:space="preserve"> 00039026 </t>
  </si>
  <si>
    <t>PREGO DE ACO POLIDO SEM CABECA 15 X 15 (1 1/4 X 13)</t>
  </si>
  <si>
    <t>0,6600000</t>
  </si>
  <si>
    <t xml:space="preserve"> 00000097 </t>
  </si>
  <si>
    <t>ADAPTADOR PVC SOLDAVEL, COM FLANGE E ANEL DE VEDACAO, 32 MM X 1", PARA CAIXA D'AGUA</t>
  </si>
  <si>
    <t>6,68</t>
  </si>
  <si>
    <t xml:space="preserve"> 00003146 </t>
  </si>
  <si>
    <t>FITA VEDA ROSCA EM ROLOS DE 18 MM X 10 M (L X C)</t>
  </si>
  <si>
    <t>4,6789224</t>
  </si>
  <si>
    <t xml:space="preserve"> 00006153 </t>
  </si>
  <si>
    <t>VALVULA EM PLASTICO BRANCO PARA TANQUE OU LAVATORIO 1 ", SEM UNHO E SEM LADRAO</t>
  </si>
  <si>
    <t xml:space="preserve"> 00007640 </t>
  </si>
  <si>
    <t>TRATOR DE PNEUS COM POTENCIA DE 85 CV, TRACAO 4 X 4, PESO COM LASTRO DE 4675 KG</t>
  </si>
  <si>
    <t>0,0000647</t>
  </si>
  <si>
    <t xml:space="preserve"> 2.67.26 </t>
  </si>
  <si>
    <t>PARAFUSO AUTO-ATARRACHANTE 5.5X38MM C/ ARRUELA</t>
  </si>
  <si>
    <t xml:space="preserve"> 00003518 </t>
  </si>
  <si>
    <t>JOELHO PVC, SOLDAVEL, PB, 45 GRAUS, DN 50 MM, PARA ESGOTO PREDIAL</t>
  </si>
  <si>
    <t>18,80</t>
  </si>
  <si>
    <t>11,50</t>
  </si>
  <si>
    <t xml:space="preserve"> IN0772 </t>
  </si>
  <si>
    <t>Acessórios para flange - arruela de borracha para água (diâmetro da seção: 100 mm)</t>
  </si>
  <si>
    <t>3,46</t>
  </si>
  <si>
    <t xml:space="preserve"> 00001574 </t>
  </si>
  <si>
    <t>TERMINAL A COMPRESSAO EM COBRE ESTANHADO PARA CABO 10 MM2, 1 FURO E 1 COMPRESSAO, PARA PARAFUSO DE FIXACAO M6</t>
  </si>
  <si>
    <t>1,62</t>
  </si>
  <si>
    <t xml:space="preserve"> 4.85.68 </t>
  </si>
  <si>
    <t>BRACADEIRA ACO GALV ELETROLITICO 15 MM (1/2")</t>
  </si>
  <si>
    <t>16,96</t>
  </si>
  <si>
    <t xml:space="preserve"> 00011455 </t>
  </si>
  <si>
    <t>FERROLHO COM FECHO / TRINCO REDONDO, EM ACO GALVANIZADO / ZINCADO, DE SOBREPOR, COM COMPRIMENTO DE 8" E ESPESSURA MINIMA DA CHAPA DE 1,50 MM</t>
  </si>
  <si>
    <t>0,8820000</t>
  </si>
  <si>
    <t>0,45</t>
  </si>
  <si>
    <t xml:space="preserve"> 00037754 </t>
  </si>
  <si>
    <t>CAMINHAO TOCO, PESO BRUTO TOTAL 14300 KG, CARGA UTIL MAXIMA 9480 KG, DISTANCIA ENTRE EIXOS 4,80 M, POTENCIA 185 CV (INCLUI CABINE E CHASSI, NAO INCLUI CARROCERIA)</t>
  </si>
  <si>
    <t>0,0000342</t>
  </si>
  <si>
    <t xml:space="preserve"> 2.67.77 </t>
  </si>
  <si>
    <t>BUCHA NYLON TIPO S-8 (CENTO)</t>
  </si>
  <si>
    <t>0,3200000</t>
  </si>
  <si>
    <t>16,35</t>
  </si>
  <si>
    <t xml:space="preserve"> 11284 </t>
  </si>
  <si>
    <t>Cavalete de ferro nº 1</t>
  </si>
  <si>
    <t xml:space="preserve"> 11277 </t>
  </si>
  <si>
    <t>Alicate de pressão para solda de chapa 18" (460mm), Ref.138 Z Gedore</t>
  </si>
  <si>
    <t xml:space="preserve"> 4728 </t>
  </si>
  <si>
    <t>Talhadeira chata 10" Talhadeira chara 10"</t>
  </si>
  <si>
    <t>15,96</t>
  </si>
  <si>
    <t>14,91</t>
  </si>
  <si>
    <t xml:space="preserve"> 00003861 </t>
  </si>
  <si>
    <t>LUVA PVC SOLDAVEL, 20 MM, PARA AGUA FRIA PREDIAL</t>
  </si>
  <si>
    <t xml:space="preserve"> 00001891 </t>
  </si>
  <si>
    <t>LUVA EM PVC RIGIDO ROSCAVEL, DE 3/4", PARA ELETRODUTO</t>
  </si>
  <si>
    <t>1,84</t>
  </si>
  <si>
    <t>14,72</t>
  </si>
  <si>
    <t>0,94</t>
  </si>
  <si>
    <t xml:space="preserve"> 00001876 </t>
  </si>
  <si>
    <t>CURVA 90 GRAUS, LONGA, DE PVC RIGIDO ROSCAVEL, DE 2", PARA ELETRODUTO</t>
  </si>
  <si>
    <t>14,11</t>
  </si>
  <si>
    <t xml:space="preserve"> 6547 </t>
  </si>
  <si>
    <t>Suporte (Cantoneira) "Z" para fixação de eletrocalha metálica ( ref.: Mopa ou similar)</t>
  </si>
  <si>
    <t xml:space="preserve"> 00006155 </t>
  </si>
  <si>
    <t>VALVULA EM PLASTICO CROMADO TIPO AMERICANA PARA PIA DE COZINHA 3.1/2 " X 1.1/2 ", SEM ADAPTADOR</t>
  </si>
  <si>
    <t xml:space="preserve"> IN0754 </t>
  </si>
  <si>
    <t>FITA PLASTICA ZEBRADA PARA DEMARCACAO DE AREAS, LARGURA = 7 CM, SEM ADESIVO (COLETADO CAIXA)</t>
  </si>
  <si>
    <t xml:space="preserve"> 11249 </t>
  </si>
  <si>
    <t>Serra circular eletrica portatil</t>
  </si>
  <si>
    <t>0,0213429</t>
  </si>
  <si>
    <t xml:space="preserve"> 00000107 </t>
  </si>
  <si>
    <t>ADAPTADOR PVC SOLDAVEL CURTO COM BOLSA E ROSCA, 20 MM X 1/2", PARA AGUA FRIA</t>
  </si>
  <si>
    <t xml:space="preserve"> 11279 </t>
  </si>
  <si>
    <t>Alicate para anéis de pistão capacidade 50-100mm. ref.44044101 Tramontina ou similar</t>
  </si>
  <si>
    <t xml:space="preserve"> 00009921 </t>
  </si>
  <si>
    <t>USINA MISTURADORA DE SOLOS,  DOSADORES TRIPLOS, CALHA VIBRATORIA CAPACIDADE DE 200 A 500 T/H, POTENCIA DE 75 KW</t>
  </si>
  <si>
    <t>0,0000072</t>
  </si>
  <si>
    <t>10,58</t>
  </si>
  <si>
    <t xml:space="preserve"> 00036511 </t>
  </si>
  <si>
    <t>TRATOR DE PNEUS COM POTENCIA DE 122 CV, TRACAO 4 X 4, PESO COM LASTRO DE 4510 KG</t>
  </si>
  <si>
    <t>0,0000276</t>
  </si>
  <si>
    <t xml:space="preserve"> SE0543 </t>
  </si>
  <si>
    <t>Impermeabilização do revestimento externo da base do poço de visita (PV), com pintura betuminosa e aditivo hidrófugo</t>
  </si>
  <si>
    <t>0,3700000</t>
  </si>
  <si>
    <t xml:space="preserve"> 10282 </t>
  </si>
  <si>
    <t>Regua de alumínio c/ 2,00m (para pedreiro)</t>
  </si>
  <si>
    <t xml:space="preserve"> 4729 </t>
  </si>
  <si>
    <t>Marreta 1 kg com cabo</t>
  </si>
  <si>
    <t xml:space="preserve"> 11245 </t>
  </si>
  <si>
    <t>Desempoladeira de madeira 12x22</t>
  </si>
  <si>
    <t>10,13</t>
  </si>
  <si>
    <t xml:space="preserve"> 4722 </t>
  </si>
  <si>
    <t>Colher de pedreiro</t>
  </si>
  <si>
    <t>9,67</t>
  </si>
  <si>
    <t xml:space="preserve"> 00003906 </t>
  </si>
  <si>
    <t>LUVA SOLDAVEL COM ROSCA, PVC, 25 MM X 3/4", PARA AGUA FRIA PREDIAL</t>
  </si>
  <si>
    <t xml:space="preserve"> 11276 </t>
  </si>
  <si>
    <t>Alicate de pressão para solda tipo U, para apertar chapas, tiras e qualquer tipo de perfil. Niquelado, mordentes reforçados em aço laminadao. Corpo em chapa dobrada  extra-reforçada e rebites de aço, 11" (280mm). Ref. 138 Gedore.</t>
  </si>
  <si>
    <t xml:space="preserve"> 00005330 </t>
  </si>
  <si>
    <t>DILUENTE EPOXI</t>
  </si>
  <si>
    <t>0,2230080</t>
  </si>
  <si>
    <t xml:space="preserve"> 00013726 </t>
  </si>
  <si>
    <t>VASSOURA MECANICA REBOCAVEL COM ESCOVA CILINDRICA LARGURA UTIL DE VARRIMENTO = 2,44M</t>
  </si>
  <si>
    <t>0,0000923</t>
  </si>
  <si>
    <t>9,05</t>
  </si>
  <si>
    <t xml:space="preserve"> 00003517 </t>
  </si>
  <si>
    <t>JOELHO PVC, SOLDAVEL, BB, 90 GRAUS, DN 40 MM, PARA ESGOTO PREDIAL</t>
  </si>
  <si>
    <t>1,6110000</t>
  </si>
  <si>
    <t xml:space="preserve"> 11280 </t>
  </si>
  <si>
    <t>Chave Inglesa 15" ref. 012418012 carbografite</t>
  </si>
  <si>
    <t xml:space="preserve"> E9675 </t>
  </si>
  <si>
    <t>Martelete perfurador/rompedor elétrico - 1,50 kW</t>
  </si>
  <si>
    <t>9,3922636</t>
  </si>
  <si>
    <t xml:space="preserve"> 11275 </t>
  </si>
  <si>
    <t>Alicate de pressão 11"</t>
  </si>
  <si>
    <t xml:space="preserve"> 00012295 </t>
  </si>
  <si>
    <t>SOQUETE DE BAQUELITE BASE E27, PARA LAMPADAS</t>
  </si>
  <si>
    <t xml:space="preserve"> M1528 </t>
  </si>
  <si>
    <t>Broca de widia - D = 13 mm e C = 150 mm</t>
  </si>
  <si>
    <t>0,3341800</t>
  </si>
  <si>
    <t>24,71</t>
  </si>
  <si>
    <t xml:space="preserve"> 00007138 </t>
  </si>
  <si>
    <t>TE SOLDAVEL, PVC, 90 GRAUS, 20 MM, PARA AGUA FRIA PREDIAL (NBR 5648)</t>
  </si>
  <si>
    <t xml:space="preserve"> 11246 </t>
  </si>
  <si>
    <t>Escala métrica de bambú</t>
  </si>
  <si>
    <t>8,14</t>
  </si>
  <si>
    <t xml:space="preserve"> 00005075 </t>
  </si>
  <si>
    <t>PREGO DE ACO POLIDO COM CABECA 18 X 30 (2 3/4 X 10)</t>
  </si>
  <si>
    <t>0,2640000</t>
  </si>
  <si>
    <t>7,58</t>
  </si>
  <si>
    <t xml:space="preserve"> 00036484 </t>
  </si>
  <si>
    <t>ESPARGIDOR DE ASFALTO PRESSURIZADO, TANQUE 6 M3 COM ISOLACAO TERMICA, AQUECIDO COM 2 MACARICOS, COM BARRA ESPARGIDORA 3,60 M, A SER MONTADO SOBRE CAMINHAO</t>
  </si>
  <si>
    <t>0,0000253</t>
  </si>
  <si>
    <t xml:space="preserve"> 11272 </t>
  </si>
  <si>
    <t>Alicate Climpador ( cripador )</t>
  </si>
  <si>
    <t xml:space="preserve"> 4174 </t>
  </si>
  <si>
    <t>Desempenadeira de aço lisa, cabo madeira, ref:143, Atlas ou similar</t>
  </si>
  <si>
    <t xml:space="preserve"> 00012909 </t>
  </si>
  <si>
    <t>CAP PVC, SOLDAVEL, DN 50 MM, SERIE NORMAL, PARA ESGOTO PREDIAL</t>
  </si>
  <si>
    <t>6,15</t>
  </si>
  <si>
    <t xml:space="preserve"> 11248 </t>
  </si>
  <si>
    <t>Furadeira e Parafusadeira eletrica Bosch ou Similar profissional</t>
  </si>
  <si>
    <t xml:space="preserve"> H.13.000.069501 </t>
  </si>
  <si>
    <t>Solda 50/50</t>
  </si>
  <si>
    <t>0,0312000</t>
  </si>
  <si>
    <t xml:space="preserve"> 11265 </t>
  </si>
  <si>
    <t>Martelo de borracha com cabo</t>
  </si>
  <si>
    <t xml:space="preserve"> 11270 </t>
  </si>
  <si>
    <t>Martelo de solda do tipo picareta, cabo de madeira, 300x0,4x0,5mm</t>
  </si>
  <si>
    <t xml:space="preserve"> E9750 </t>
  </si>
  <si>
    <t>Bomba de injeção de argamassa com capacidade de 50 l/min</t>
  </si>
  <si>
    <t>0,7729637</t>
  </si>
  <si>
    <t xml:space="preserve"> 11278 </t>
  </si>
  <si>
    <t>Alicate diagonal para corte rente 5" a 8"</t>
  </si>
  <si>
    <t>5,13</t>
  </si>
  <si>
    <t xml:space="preserve"> IN0773 </t>
  </si>
  <si>
    <t>Acessórios para flange - arruela de borracha para água (diâmetro da seção: 50 mm)</t>
  </si>
  <si>
    <t>1,57</t>
  </si>
  <si>
    <t xml:space="preserve"> 00005066 </t>
  </si>
  <si>
    <t>PREGO DE ACO POLIDO COM CABECA 12 X 12</t>
  </si>
  <si>
    <t>0,1210000</t>
  </si>
  <si>
    <t xml:space="preserve"> 10789 </t>
  </si>
  <si>
    <t>Nível de bolha de madeira</t>
  </si>
  <si>
    <t xml:space="preserve"> H.13.000.069502 </t>
  </si>
  <si>
    <t>Pasta para soldar</t>
  </si>
  <si>
    <t>0,0468000</t>
  </si>
  <si>
    <t xml:space="preserve"> 11274 </t>
  </si>
  <si>
    <t>Grampo de de aperto rápido 16" Ref. 60987 Beltools</t>
  </si>
  <si>
    <t>3,70</t>
  </si>
  <si>
    <t xml:space="preserve"> 11264 </t>
  </si>
  <si>
    <t>Marreta de 1/2 kg com cabo</t>
  </si>
  <si>
    <t xml:space="preserve"> 10790 </t>
  </si>
  <si>
    <t>Prumo de face</t>
  </si>
  <si>
    <t xml:space="preserve"> 11243 </t>
  </si>
  <si>
    <t>Martelo sem unha</t>
  </si>
  <si>
    <t xml:space="preserve"> 00010658 </t>
  </si>
  <si>
    <t>ALISADORA DE CONCRETO COM MOTOR A GASOLINA DE 5,5 HP, PESO COM MOTOR DE 78 KG, 4 PAS</t>
  </si>
  <si>
    <t>0,0002486</t>
  </si>
  <si>
    <t xml:space="preserve"> 11271 </t>
  </si>
  <si>
    <t>Talhadeira com punho de proteção 22 x225mm ref.207206BR Belzer</t>
  </si>
  <si>
    <t xml:space="preserve"> 00039813 </t>
  </si>
  <si>
    <t>MAQUINA TIPO VASO/TANQUE/JATO DE PRESSAO PORTATIL PARA JATEAMENTO, CONTROLE AUTOMATICO E REMOTO, CAMARA DE 1 SAIDA, 280 L, DIAM. *670* MM, BICO JATO CURTO VENTURI DE 5/16", MANGUEIRA DE 1" DE 10 M, COMPLETA (VALVULAS POP UP E DOSADORA, FUNDO CONICO ETC)</t>
  </si>
  <si>
    <t xml:space="preserve"> 11244 </t>
  </si>
  <si>
    <t>Martelo com unha</t>
  </si>
  <si>
    <t>0,0426852</t>
  </si>
  <si>
    <t xml:space="preserve"> 004636 </t>
  </si>
  <si>
    <t>FITA TEFLON VEDA ROSCA 18mm x 25m</t>
  </si>
  <si>
    <t>9,5000000</t>
  </si>
  <si>
    <t xml:space="preserve"> 10586 </t>
  </si>
  <si>
    <t>Torquesa</t>
  </si>
  <si>
    <t>0,0337705</t>
  </si>
  <si>
    <t xml:space="preserve"> 00043462 </t>
  </si>
  <si>
    <t>FERRAMENTAS - FAMILIA ENGENHEIRO CIVIL - HORISTA (ENCARGOS COMPLEMENTARES - COLETADO CAIXA)</t>
  </si>
  <si>
    <t>1,36</t>
  </si>
  <si>
    <t xml:space="preserve"> 10579 </t>
  </si>
  <si>
    <t>Chave de fenda chata 30 cm</t>
  </si>
  <si>
    <t>0,0479472</t>
  </si>
  <si>
    <t xml:space="preserve"> 00037544 </t>
  </si>
  <si>
    <t>MISTURADOR DE ARGAMASSA, EIXO HORIZONTAL, CAPACIDADE DE MISTURA 300 KG, MOTOR ELETRICO TRIFASICO 220/380 V, POTENCIA 5 CV</t>
  </si>
  <si>
    <t>0,0000666</t>
  </si>
  <si>
    <t>1,12</t>
  </si>
  <si>
    <t xml:space="preserve"> 11241 </t>
  </si>
  <si>
    <t>Alicate volt-amperimetro</t>
  </si>
  <si>
    <t>0,0052620</t>
  </si>
  <si>
    <t xml:space="preserve"> E9568 </t>
  </si>
  <si>
    <t>Furadeira de impacto de 12,5 mm - 0,80 kW</t>
  </si>
  <si>
    <t xml:space="preserve"> 10585 </t>
  </si>
  <si>
    <t>Arco de serra</t>
  </si>
  <si>
    <t xml:space="preserve"> 10578 </t>
  </si>
  <si>
    <t>Formão grande</t>
  </si>
  <si>
    <t xml:space="preserve"> 10577 </t>
  </si>
  <si>
    <t>Serrote 40cm</t>
  </si>
  <si>
    <t>0,74</t>
  </si>
  <si>
    <t xml:space="preserve"> 00001442 </t>
  </si>
  <si>
    <t>COMPACTADOR DE SOLO TIPO PLACA VIBRATORIA REVERSIVEL, A GASOLINA, 4 TEMPOS, PESO DE 125 A 150 KG, FORCA CENTRIFUGA DE 2500 A 2800 KGF, LARG. TRABALHO DE 400 A 450 MM, FREQ VIBRACAO DE 4300 A 4500 RPM, VELOC. TRABALHO DE 15 A 20 M/MIN, POT. DE 5,5 A 6,0 HP</t>
  </si>
  <si>
    <t>0,0000628</t>
  </si>
  <si>
    <t xml:space="preserve"> 00036501 </t>
  </si>
  <si>
    <t>GRUPO GERADOR ESTACIONARIO, POTENCIA 150 KVA, MOTOR DIESEL</t>
  </si>
  <si>
    <t>0,0000050</t>
  </si>
  <si>
    <t xml:space="preserve"> 11253 </t>
  </si>
  <si>
    <t>Tarracha para tubos PVC de 1/2"</t>
  </si>
  <si>
    <t>0,60</t>
  </si>
  <si>
    <t xml:space="preserve"> E9156 </t>
  </si>
  <si>
    <t>Soprador de ar costal - 2,6 kW</t>
  </si>
  <si>
    <t xml:space="preserve"> 11256 </t>
  </si>
  <si>
    <t>Tarracha para tubos PVC de 1 1/2"</t>
  </si>
  <si>
    <t xml:space="preserve"> 11254 </t>
  </si>
  <si>
    <t>Tarracha para tubos PVC de 3/4"</t>
  </si>
  <si>
    <t xml:space="preserve"> 11255 </t>
  </si>
  <si>
    <t>Tarracha para tubos PVC de 1"</t>
  </si>
  <si>
    <t xml:space="preserve"> 11257 </t>
  </si>
  <si>
    <t>Tarracha para tubos PVC de 1 1/4"</t>
  </si>
  <si>
    <t>0,30</t>
  </si>
  <si>
    <t xml:space="preserve"> 11240 </t>
  </si>
  <si>
    <t>Alicate com isolamento</t>
  </si>
  <si>
    <t xml:space="preserve"> 11242 </t>
  </si>
  <si>
    <t>Chave inglesa 12"</t>
  </si>
  <si>
    <t>0,0026310</t>
  </si>
  <si>
    <t xml:space="preserve"> 10592 </t>
  </si>
  <si>
    <t>Lima chata 12"</t>
  </si>
  <si>
    <t xml:space="preserve"> 10593 </t>
  </si>
  <si>
    <t>Praio simples 30cm</t>
  </si>
  <si>
    <t>0,05</t>
  </si>
  <si>
    <t xml:space="preserve"> M3505 </t>
  </si>
  <si>
    <t>Material demolido - concreto simples</t>
  </si>
  <si>
    <t>8,8000000</t>
  </si>
  <si>
    <t xml:space="preserve"> M3512 </t>
  </si>
  <si>
    <t>Material demolido - concreto armado</t>
  </si>
  <si>
    <t>52,5400000</t>
  </si>
  <si>
    <t xml:space="preserve"> M3504 </t>
  </si>
  <si>
    <t>Concreto</t>
  </si>
  <si>
    <t>1.776,5280000</t>
  </si>
  <si>
    <t xml:space="preserve"> M3507 </t>
  </si>
  <si>
    <t>Revestimento asfáltico</t>
  </si>
  <si>
    <t>471,9300000</t>
  </si>
  <si>
    <t xml:space="preserve"> M1377 </t>
  </si>
  <si>
    <t>Treliça nervurada eletrossoldada em aço CA 60</t>
  </si>
  <si>
    <t>10,03</t>
  </si>
  <si>
    <t xml:space="preserve"> M3508 </t>
  </si>
  <si>
    <t>Camada granular (base ou sub-base)</t>
  </si>
  <si>
    <t>145,6000000</t>
  </si>
  <si>
    <t xml:space="preserve"> I0596 </t>
  </si>
  <si>
    <t>CARREGADEIRA DE PNEUS HP 180 (CHI)</t>
  </si>
  <si>
    <t>103,90</t>
  </si>
  <si>
    <t xml:space="preserve"> I0614 </t>
  </si>
  <si>
    <t>COMPRESSOR DE AR 250 PCM (CHI)</t>
  </si>
  <si>
    <t>39,44</t>
  </si>
  <si>
    <t xml:space="preserve"> I0645 </t>
  </si>
  <si>
    <t>PERFURATRIZ PNEUMÁTICA (CHI)</t>
  </si>
  <si>
    <t>26,11</t>
  </si>
  <si>
    <t>Totais por Tipo</t>
  </si>
  <si>
    <t>R$  23.128.721,39</t>
  </si>
  <si>
    <t>Equipamento para Aquisição Permanente</t>
  </si>
  <si>
    <t>R$  0,00</t>
  </si>
  <si>
    <t>R$  20.713.571,70</t>
  </si>
  <si>
    <t>R$  255.991.320,43</t>
  </si>
  <si>
    <t>R$  55.617.455,73</t>
  </si>
  <si>
    <t>R$  71.882,08</t>
  </si>
  <si>
    <t>Administração</t>
  </si>
  <si>
    <t>Aluguel</t>
  </si>
  <si>
    <t>R$  4.946.817,69</t>
  </si>
  <si>
    <t>R$  23.979.537,17</t>
  </si>
  <si>
    <t>Total sem BDI</t>
  </si>
  <si>
    <t>Total do BDI</t>
  </si>
  <si>
    <t>Total Geral</t>
  </si>
  <si>
    <t>_______________________________________________________________
TNCTO
Outros</t>
  </si>
  <si>
    <t>CUSTO DO CANTEIRO DE OBRAS PRINCIAL E SUAS INSTALAÇÕES (SEM BDI - NÃO DESONERADO):</t>
  </si>
  <si>
    <t>EXP SAM - ND - REV01 - VER00 (nova numeração)</t>
  </si>
  <si>
    <t xml:space="preserve">SINAPI - 04/2022 - Distrito Federal
SBC - 04/2022 - Distrito Federal
SICRO3 - 04/2022 - Distrito Federal
ORSE - 04/2022 - Sergipe
</t>
  </si>
  <si>
    <t>20,94%</t>
  </si>
  <si>
    <t>ADMINISTRAÇÃO LOCAL - EXPANSÃO SAMAMBAIA</t>
  </si>
  <si>
    <t>5.724.797,23</t>
  </si>
  <si>
    <t>17.174.391,69</t>
  </si>
  <si>
    <t>285,74</t>
  </si>
  <si>
    <t>80,94</t>
  </si>
  <si>
    <t xml:space="preserve"> M2202 </t>
  </si>
  <si>
    <t>Trilho TR57 em aço-carbono - C = 12 m</t>
  </si>
  <si>
    <t>785,2200000</t>
  </si>
  <si>
    <t>11.667,30</t>
  </si>
  <si>
    <t>9.161.395,81</t>
  </si>
  <si>
    <t>607,51</t>
  </si>
  <si>
    <t>5.066.633,40</t>
  </si>
  <si>
    <t>626.714,6156960</t>
  </si>
  <si>
    <t>7,66</t>
  </si>
  <si>
    <t>4.800.633,96</t>
  </si>
  <si>
    <t>2.252.624,06</t>
  </si>
  <si>
    <t>4.505.248,12</t>
  </si>
  <si>
    <t>1,52%</t>
  </si>
  <si>
    <t>225,33</t>
  </si>
  <si>
    <t>4.410.834,75</t>
  </si>
  <si>
    <t>447,58</t>
  </si>
  <si>
    <t>4.162.494,00</t>
  </si>
  <si>
    <t>7,64</t>
  </si>
  <si>
    <t xml:space="preserve"> P9824 </t>
  </si>
  <si>
    <t>Servente</t>
  </si>
  <si>
    <t>1,18%</t>
  </si>
  <si>
    <t>450,64</t>
  </si>
  <si>
    <t>3.444.732,78</t>
  </si>
  <si>
    <t>3.326.447,58</t>
  </si>
  <si>
    <t>3.100.000,00</t>
  </si>
  <si>
    <t>205.877,2000000</t>
  </si>
  <si>
    <t>13,50</t>
  </si>
  <si>
    <t>2.779.342,20</t>
  </si>
  <si>
    <t>687.939,17</t>
  </si>
  <si>
    <t>2.751.756,68</t>
  </si>
  <si>
    <t>5.196.358,7413300</t>
  </si>
  <si>
    <t>2.579.472,48</t>
  </si>
  <si>
    <t>0,87%</t>
  </si>
  <si>
    <t xml:space="preserve"> 00041594 </t>
  </si>
  <si>
    <t>PERFIL "H" DE ACO LAMINADO, "W" 200 X 35,9</t>
  </si>
  <si>
    <t>170.169,9000000</t>
  </si>
  <si>
    <t>14,96</t>
  </si>
  <si>
    <t>2.545.741,70</t>
  </si>
  <si>
    <t>843.810,54</t>
  </si>
  <si>
    <t>2.531.431,62</t>
  </si>
  <si>
    <t>313.753,7309633</t>
  </si>
  <si>
    <t>8,00</t>
  </si>
  <si>
    <t>2.510.029,85</t>
  </si>
  <si>
    <t>126,55</t>
  </si>
  <si>
    <t>2.477.216,25</t>
  </si>
  <si>
    <t>0,83%</t>
  </si>
  <si>
    <t>601.170,13</t>
  </si>
  <si>
    <t>2.404.680,52</t>
  </si>
  <si>
    <t>0,81%</t>
  </si>
  <si>
    <t>586.530,82</t>
  </si>
  <si>
    <t>2.346.123,28</t>
  </si>
  <si>
    <t>6.038,97</t>
  </si>
  <si>
    <t>8,33</t>
  </si>
  <si>
    <t>17,88</t>
  </si>
  <si>
    <t>0,69%</t>
  </si>
  <si>
    <t>6.854,95</t>
  </si>
  <si>
    <t>471,81</t>
  </si>
  <si>
    <t>2.009.910,60</t>
  </si>
  <si>
    <t>234.594,5706000</t>
  </si>
  <si>
    <t>8,54</t>
  </si>
  <si>
    <t>2.003.437,63</t>
  </si>
  <si>
    <t>13.744,9493252</t>
  </si>
  <si>
    <t>139,69</t>
  </si>
  <si>
    <t>65,21</t>
  </si>
  <si>
    <t>1.919.982,49</t>
  </si>
  <si>
    <t>200,00</t>
  </si>
  <si>
    <t>1.680.000,00</t>
  </si>
  <si>
    <t>0,56%</t>
  </si>
  <si>
    <t>25.227,5900975</t>
  </si>
  <si>
    <t>65,58</t>
  </si>
  <si>
    <t>1.654.425,36</t>
  </si>
  <si>
    <t>3.759,2100100</t>
  </si>
  <si>
    <t>437,19</t>
  </si>
  <si>
    <t>1.643.489,02</t>
  </si>
  <si>
    <t>790.815,76</t>
  </si>
  <si>
    <t>1.581.631,52</t>
  </si>
  <si>
    <t>168.521,4347600</t>
  </si>
  <si>
    <t>1.466.136,48</t>
  </si>
  <si>
    <t>8.547,00</t>
  </si>
  <si>
    <t>1.455.725,04</t>
  </si>
  <si>
    <t>10.382,00</t>
  </si>
  <si>
    <t>1.386.204,64</t>
  </si>
  <si>
    <t>1.126,4000000</t>
  </si>
  <si>
    <t>1.203,60</t>
  </si>
  <si>
    <t>1.355.735,04</t>
  </si>
  <si>
    <t xml:space="preserve"> M2353 </t>
  </si>
  <si>
    <t>Conjunto para solda aluminotérmica de TR57 - porção, fôrmas, acendedor, pasta de vedação e cadinho</t>
  </si>
  <si>
    <t>1.030,3900000</t>
  </si>
  <si>
    <t>1.285,04</t>
  </si>
  <si>
    <t>1.324.090,92</t>
  </si>
  <si>
    <t>0,45%</t>
  </si>
  <si>
    <t>12,53</t>
  </si>
  <si>
    <t>1.277.201,28</t>
  </si>
  <si>
    <t>0,43%</t>
  </si>
  <si>
    <t>1.272.214,47</t>
  </si>
  <si>
    <t>634.302,15</t>
  </si>
  <si>
    <t>1.268.604,30</t>
  </si>
  <si>
    <t>11,66</t>
  </si>
  <si>
    <t>0,42%</t>
  </si>
  <si>
    <t>149,51</t>
  </si>
  <si>
    <t>1.246.913,40</t>
  </si>
  <si>
    <t>106.286,9648640</t>
  </si>
  <si>
    <t>11,47</t>
  </si>
  <si>
    <t>1.219.621,66</t>
  </si>
  <si>
    <t>128.227,9553932</t>
  </si>
  <si>
    <t>9,40</t>
  </si>
  <si>
    <t>1.205.342,78</t>
  </si>
  <si>
    <t>1.003,37</t>
  </si>
  <si>
    <t>1.196.819,74</t>
  </si>
  <si>
    <t>3.371,00</t>
  </si>
  <si>
    <t>1.132.656,00</t>
  </si>
  <si>
    <t>83.440,0320000</t>
  </si>
  <si>
    <t>13,23</t>
  </si>
  <si>
    <t>1.103.519,46</t>
  </si>
  <si>
    <t>67,06%</t>
  </si>
  <si>
    <t>363.107,78</t>
  </si>
  <si>
    <t>1.089.323,34</t>
  </si>
  <si>
    <t>67,42%</t>
  </si>
  <si>
    <t>99,91</t>
  </si>
  <si>
    <t>1.087.919,99</t>
  </si>
  <si>
    <t>129,90</t>
  </si>
  <si>
    <t>1.044.388,61</t>
  </si>
  <si>
    <t>0,35%</t>
  </si>
  <si>
    <t>58.401,1661920</t>
  </si>
  <si>
    <t>1.044.212,85</t>
  </si>
  <si>
    <t>68,49%</t>
  </si>
  <si>
    <t>959,89</t>
  </si>
  <si>
    <t>1.040.999,08</t>
  </si>
  <si>
    <t>68,84%</t>
  </si>
  <si>
    <t>519.150,00</t>
  </si>
  <si>
    <t>1.038.300,00</t>
  </si>
  <si>
    <t>69,19%</t>
  </si>
  <si>
    <t>487,00</t>
  </si>
  <si>
    <t>1.028.742,31</t>
  </si>
  <si>
    <t>1.025.676,50</t>
  </si>
  <si>
    <t>18,58</t>
  </si>
  <si>
    <t>6.957,4356962</t>
  </si>
  <si>
    <t>141,84</t>
  </si>
  <si>
    <t>986.821,11</t>
  </si>
  <si>
    <t>976.007,31</t>
  </si>
  <si>
    <t>34.235,8693407</t>
  </si>
  <si>
    <t>26,59</t>
  </si>
  <si>
    <t>910.331,77</t>
  </si>
  <si>
    <t>301.000,00</t>
  </si>
  <si>
    <t>903.000,00</t>
  </si>
  <si>
    <t>896.776,80</t>
  </si>
  <si>
    <t>18.618,3800000</t>
  </si>
  <si>
    <t>48,16</t>
  </si>
  <si>
    <t>896.661,18</t>
  </si>
  <si>
    <t>300,66</t>
  </si>
  <si>
    <t>101,44</t>
  </si>
  <si>
    <t>5.146,8800000</t>
  </si>
  <si>
    <t>160,92</t>
  </si>
  <si>
    <t>828.235,93</t>
  </si>
  <si>
    <t xml:space="preserve"> M2257 </t>
  </si>
  <si>
    <t>AMV tipo TR57, abertura 1:14, bitola larga</t>
  </si>
  <si>
    <t>202.792,14</t>
  </si>
  <si>
    <t>811.168,54</t>
  </si>
  <si>
    <t>102,8758500</t>
  </si>
  <si>
    <t>7.585,50</t>
  </si>
  <si>
    <t>780.364,76</t>
  </si>
  <si>
    <t>376.215,55</t>
  </si>
  <si>
    <t>752.431,10</t>
  </si>
  <si>
    <t>376,50</t>
  </si>
  <si>
    <t>162,34</t>
  </si>
  <si>
    <t>749.118,85</t>
  </si>
  <si>
    <t>5.047,9536620</t>
  </si>
  <si>
    <t>145,49</t>
  </si>
  <si>
    <t>734.426,78</t>
  </si>
  <si>
    <t>404,89</t>
  </si>
  <si>
    <t>728.802,00</t>
  </si>
  <si>
    <t>180.000,00</t>
  </si>
  <si>
    <t>720.000,00</t>
  </si>
  <si>
    <t>0,24%</t>
  </si>
  <si>
    <t>12.956,5123092</t>
  </si>
  <si>
    <t>719.086,43</t>
  </si>
  <si>
    <t>0,3120120</t>
  </si>
  <si>
    <t>2.211.168,44</t>
  </si>
  <si>
    <t>689.911,09</t>
  </si>
  <si>
    <t>2.279,04</t>
  </si>
  <si>
    <t>670.037,76</t>
  </si>
  <si>
    <t>166.653,94</t>
  </si>
  <si>
    <t>666.615,77</t>
  </si>
  <si>
    <t>36.992,2291161</t>
  </si>
  <si>
    <t>661.421,06</t>
  </si>
  <si>
    <t>477,54</t>
  </si>
  <si>
    <t>655.574,49</t>
  </si>
  <si>
    <t>58,50</t>
  </si>
  <si>
    <t xml:space="preserve"> 00043083 </t>
  </si>
  <si>
    <t>PERFIL "U" ENRIJECIDO DE ACO GALVANIZADO, DOBRADO, 150 X 60 X 20 MM, E = 3,00 MM OU 200 X 75 X 25 MM, E = 3,75 MM</t>
  </si>
  <si>
    <t>55.623,2000000</t>
  </si>
  <si>
    <t>11,69</t>
  </si>
  <si>
    <t>650.235,21</t>
  </si>
  <si>
    <t>649.998,18</t>
  </si>
  <si>
    <t>827,6836700</t>
  </si>
  <si>
    <t>740,41</t>
  </si>
  <si>
    <t>612.825,27</t>
  </si>
  <si>
    <t xml:space="preserve"> IN0380 </t>
  </si>
  <si>
    <t>BICA CORRIDA - COMERCIAL</t>
  </si>
  <si>
    <t>M³</t>
  </si>
  <si>
    <t>10.473,7600000</t>
  </si>
  <si>
    <t>56,00</t>
  </si>
  <si>
    <t>586.530,56</t>
  </si>
  <si>
    <t>42.393,7600000</t>
  </si>
  <si>
    <t>13,75</t>
  </si>
  <si>
    <t>582.702,23</t>
  </si>
  <si>
    <t xml:space="preserve"> P9830 </t>
  </si>
  <si>
    <t>Montador</t>
  </si>
  <si>
    <t>24,36</t>
  </si>
  <si>
    <t xml:space="preserve"> SE0605 </t>
  </si>
  <si>
    <t>184.965,91</t>
  </si>
  <si>
    <t>554.897,73</t>
  </si>
  <si>
    <t xml:space="preserve"> SE0606 </t>
  </si>
  <si>
    <t>1.460,6662713</t>
  </si>
  <si>
    <t>643,4872229</t>
  </si>
  <si>
    <t>331,99</t>
  </si>
  <si>
    <t>76,36</t>
  </si>
  <si>
    <t>484.929,08</t>
  </si>
  <si>
    <t>49.136,68</t>
  </si>
  <si>
    <t>124,63</t>
  </si>
  <si>
    <t>530.923,80</t>
  </si>
  <si>
    <t>130.957,30</t>
  </si>
  <si>
    <t>523.829,20</t>
  </si>
  <si>
    <t>9,85</t>
  </si>
  <si>
    <t>523.146,90</t>
  </si>
  <si>
    <t>7.373,00</t>
  </si>
  <si>
    <t>508.368,35</t>
  </si>
  <si>
    <t>13,78</t>
  </si>
  <si>
    <t>505.883,96</t>
  </si>
  <si>
    <t>1.512,9089506</t>
  </si>
  <si>
    <t>329,51</t>
  </si>
  <si>
    <t>145,93</t>
  </si>
  <si>
    <t>498.524,23</t>
  </si>
  <si>
    <t>10.953,1800000</t>
  </si>
  <si>
    <t>45,14</t>
  </si>
  <si>
    <t>494.426,55</t>
  </si>
  <si>
    <t xml:space="preserve"> IN0793 </t>
  </si>
  <si>
    <t>Pó de Pedra</t>
  </si>
  <si>
    <t>9.081,0282752</t>
  </si>
  <si>
    <t>54,00</t>
  </si>
  <si>
    <t>490.375,53</t>
  </si>
  <si>
    <t>282,29</t>
  </si>
  <si>
    <t>78,26</t>
  </si>
  <si>
    <t>464,09</t>
  </si>
  <si>
    <t>482.088,96</t>
  </si>
  <si>
    <t>27.849,7635200</t>
  </si>
  <si>
    <t>17,25</t>
  </si>
  <si>
    <t>480.380,57</t>
  </si>
  <si>
    <t>4.321,5435892</t>
  </si>
  <si>
    <t>111,06</t>
  </si>
  <si>
    <t>479.950,63</t>
  </si>
  <si>
    <t>392,50</t>
  </si>
  <si>
    <t>471.433,71</t>
  </si>
  <si>
    <t>459.238,61</t>
  </si>
  <si>
    <t>228.972,93</t>
  </si>
  <si>
    <t>457.945,86</t>
  </si>
  <si>
    <t>423,74</t>
  </si>
  <si>
    <t>456.870,88</t>
  </si>
  <si>
    <t>36.966,3410138</t>
  </si>
  <si>
    <t>12,35</t>
  </si>
  <si>
    <t>456.534,31</t>
  </si>
  <si>
    <t>442.628,97</t>
  </si>
  <si>
    <t>110.000,76</t>
  </si>
  <si>
    <t>440.003,04</t>
  </si>
  <si>
    <t>145.000,00</t>
  </si>
  <si>
    <t>435.000,00</t>
  </si>
  <si>
    <t>210.487,68</t>
  </si>
  <si>
    <t>420.975,36</t>
  </si>
  <si>
    <t>95,5240883</t>
  </si>
  <si>
    <t>4.378,64</t>
  </si>
  <si>
    <t>418.265,59</t>
  </si>
  <si>
    <t>57,00</t>
  </si>
  <si>
    <t>13.362,7959160</t>
  </si>
  <si>
    <t>30,73</t>
  </si>
  <si>
    <t>410.638,72</t>
  </si>
  <si>
    <t>443,24</t>
  </si>
  <si>
    <t>404.147,87</t>
  </si>
  <si>
    <t>267,96</t>
  </si>
  <si>
    <t>71,03</t>
  </si>
  <si>
    <t>472,71</t>
  </si>
  <si>
    <t>391.254,35</t>
  </si>
  <si>
    <t>157,00</t>
  </si>
  <si>
    <t>388.909,98</t>
  </si>
  <si>
    <t>127.500,00</t>
  </si>
  <si>
    <t>382.500,00</t>
  </si>
  <si>
    <t>188.107,78</t>
  </si>
  <si>
    <t>376.215,56</t>
  </si>
  <si>
    <t>1.087,87</t>
  </si>
  <si>
    <t>374.771,97</t>
  </si>
  <si>
    <t>381,54</t>
  </si>
  <si>
    <t>174,13</t>
  </si>
  <si>
    <t>22.768,42</t>
  </si>
  <si>
    <t>12,79</t>
  </si>
  <si>
    <t>22.266,00</t>
  </si>
  <si>
    <t>364.494,42</t>
  </si>
  <si>
    <t>120.380,88</t>
  </si>
  <si>
    <t>361.142,64</t>
  </si>
  <si>
    <t>360.000,00</t>
  </si>
  <si>
    <t>107.693,3902508</t>
  </si>
  <si>
    <t>354.311,25</t>
  </si>
  <si>
    <t>1.414,7491179</t>
  </si>
  <si>
    <t>245,63</t>
  </si>
  <si>
    <t>84,65</t>
  </si>
  <si>
    <t>347.505,82</t>
  </si>
  <si>
    <t>84,80%</t>
  </si>
  <si>
    <t>10.699,9837500</t>
  </si>
  <si>
    <t>32,34</t>
  </si>
  <si>
    <t>346.037,47</t>
  </si>
  <si>
    <t>2.509,0319360</t>
  </si>
  <si>
    <t>136,96</t>
  </si>
  <si>
    <t>343.637,01</t>
  </si>
  <si>
    <t>41,32</t>
  </si>
  <si>
    <t>340.245,29</t>
  </si>
  <si>
    <t>169.757,10</t>
  </si>
  <si>
    <t>339.514,20</t>
  </si>
  <si>
    <t>85,49%</t>
  </si>
  <si>
    <t>392,96</t>
  </si>
  <si>
    <t>190,71</t>
  </si>
  <si>
    <t>327.510,03</t>
  </si>
  <si>
    <t>18,25</t>
  </si>
  <si>
    <t>317.873,54</t>
  </si>
  <si>
    <t>79.171,60</t>
  </si>
  <si>
    <t>316.686,40</t>
  </si>
  <si>
    <t>164,95</t>
  </si>
  <si>
    <t>152.648,62</t>
  </si>
  <si>
    <t>305.297,24</t>
  </si>
  <si>
    <t>159,09</t>
  </si>
  <si>
    <t>29.456,4454243</t>
  </si>
  <si>
    <t>10,20</t>
  </si>
  <si>
    <t>300.455,74</t>
  </si>
  <si>
    <t xml:space="preserve"> P9805 </t>
  </si>
  <si>
    <t>Armador</t>
  </si>
  <si>
    <t>24,74</t>
  </si>
  <si>
    <t>1.737,22</t>
  </si>
  <si>
    <t>291.852,96</t>
  </si>
  <si>
    <t>25,00</t>
  </si>
  <si>
    <t>290.000,00</t>
  </si>
  <si>
    <t>0,62</t>
  </si>
  <si>
    <t>321,82</t>
  </si>
  <si>
    <t>289.638,00</t>
  </si>
  <si>
    <t>29,13</t>
  </si>
  <si>
    <t>283.623,75</t>
  </si>
  <si>
    <t xml:space="preserve"> SE0610 </t>
  </si>
  <si>
    <t>276.629,48</t>
  </si>
  <si>
    <t>91.808,88</t>
  </si>
  <si>
    <t>275.426,64</t>
  </si>
  <si>
    <t>87,10%</t>
  </si>
  <si>
    <t>91.134,11</t>
  </si>
  <si>
    <t>273.402,33</t>
  </si>
  <si>
    <t>4,97</t>
  </si>
  <si>
    <t>270.193,20</t>
  </si>
  <si>
    <t>219,25</t>
  </si>
  <si>
    <t>269.677,50</t>
  </si>
  <si>
    <t>141,83</t>
  </si>
  <si>
    <t>267.097,83</t>
  </si>
  <si>
    <t>264.375,00</t>
  </si>
  <si>
    <t>88.050,82</t>
  </si>
  <si>
    <t>264.152,46</t>
  </si>
  <si>
    <t xml:space="preserve"> SE0607 </t>
  </si>
  <si>
    <t>250.997,62</t>
  </si>
  <si>
    <t xml:space="preserve"> SE0608 </t>
  </si>
  <si>
    <t xml:space="preserve"> SE0609 </t>
  </si>
  <si>
    <t>209,80</t>
  </si>
  <si>
    <t>246.528,22</t>
  </si>
  <si>
    <t>419,09</t>
  </si>
  <si>
    <t>244.217,99</t>
  </si>
  <si>
    <t>16,02</t>
  </si>
  <si>
    <t>242.494,74</t>
  </si>
  <si>
    <t>691,35</t>
  </si>
  <si>
    <t>239.897,79</t>
  </si>
  <si>
    <t>19.940,43</t>
  </si>
  <si>
    <t>239.285,16</t>
  </si>
  <si>
    <t>0,2821864</t>
  </si>
  <si>
    <t>840.000,00</t>
  </si>
  <si>
    <t>237.036,58</t>
  </si>
  <si>
    <t>5.997,3241119</t>
  </si>
  <si>
    <t>38,93</t>
  </si>
  <si>
    <t>233.475,83</t>
  </si>
  <si>
    <t>21.299,9872000</t>
  </si>
  <si>
    <t>230.678,86</t>
  </si>
  <si>
    <t>115,55</t>
  </si>
  <si>
    <t>230.487,72</t>
  </si>
  <si>
    <t>708,9530250</t>
  </si>
  <si>
    <t>177,2385873</t>
  </si>
  <si>
    <t>301,17</t>
  </si>
  <si>
    <t>89,03</t>
  </si>
  <si>
    <t>213.514,39</t>
  </si>
  <si>
    <t>15.779,55</t>
  </si>
  <si>
    <t>228.815,02</t>
  </si>
  <si>
    <t>32.616,2005529</t>
  </si>
  <si>
    <t>6,87</t>
  </si>
  <si>
    <t>224.073,30</t>
  </si>
  <si>
    <t xml:space="preserve"> 00007288 </t>
  </si>
  <si>
    <t>TINTA ESMALTE SINTETICO PREMIUM FOSCO</t>
  </si>
  <si>
    <t>6.109,4049726</t>
  </si>
  <si>
    <t>36,58</t>
  </si>
  <si>
    <t>223.482,03</t>
  </si>
  <si>
    <t>55.545,73</t>
  </si>
  <si>
    <t>222.182,92</t>
  </si>
  <si>
    <t>29,71</t>
  </si>
  <si>
    <t>221.785,15</t>
  </si>
  <si>
    <t>1,09</t>
  </si>
  <si>
    <t>415,00</t>
  </si>
  <si>
    <t>219.120,00</t>
  </si>
  <si>
    <t>11.801,3234426</t>
  </si>
  <si>
    <t>211.007,66</t>
  </si>
  <si>
    <t>59,75</t>
  </si>
  <si>
    <t>205.741,03</t>
  </si>
  <si>
    <t>6.112,4480550</t>
  </si>
  <si>
    <t>33,39</t>
  </si>
  <si>
    <t>204.107,48</t>
  </si>
  <si>
    <t>15.434,7187002</t>
  </si>
  <si>
    <t>13,13</t>
  </si>
  <si>
    <t>202.657,86</t>
  </si>
  <si>
    <t>4.122.631,54</t>
  </si>
  <si>
    <t>202.292,58</t>
  </si>
  <si>
    <t>1.804,0000000</t>
  </si>
  <si>
    <t>111,57</t>
  </si>
  <si>
    <t>201.272,28</t>
  </si>
  <si>
    <t>17,27</t>
  </si>
  <si>
    <t>200.332,00</t>
  </si>
  <si>
    <t>199.851,20</t>
  </si>
  <si>
    <t>17.063,1058983</t>
  </si>
  <si>
    <t>11,64</t>
  </si>
  <si>
    <t>198.614,55</t>
  </si>
  <si>
    <t>198.479,99</t>
  </si>
  <si>
    <t>900,66</t>
  </si>
  <si>
    <t>191.300,18</t>
  </si>
  <si>
    <t>49,28</t>
  </si>
  <si>
    <t>190.997,45</t>
  </si>
  <si>
    <t>94.000,00</t>
  </si>
  <si>
    <t>188.000,00</t>
  </si>
  <si>
    <t>90,48%</t>
  </si>
  <si>
    <t>90,54%</t>
  </si>
  <si>
    <t>16.205,0075222</t>
  </si>
  <si>
    <t>11,09</t>
  </si>
  <si>
    <t>1,04</t>
  </si>
  <si>
    <t>179.668,16</t>
  </si>
  <si>
    <t>90,60%</t>
  </si>
  <si>
    <t>19.852,0580200</t>
  </si>
  <si>
    <t>176.881,84</t>
  </si>
  <si>
    <t>90,66%</t>
  </si>
  <si>
    <t>176.834,54</t>
  </si>
  <si>
    <t>3,58</t>
  </si>
  <si>
    <t>174.582,51</t>
  </si>
  <si>
    <t>43.305,05</t>
  </si>
  <si>
    <t>173.220,20</t>
  </si>
  <si>
    <t>901,91</t>
  </si>
  <si>
    <t>173.167,64</t>
  </si>
  <si>
    <t>805,19</t>
  </si>
  <si>
    <t>173.115,85</t>
  </si>
  <si>
    <t>17,32</t>
  </si>
  <si>
    <t>91,01%</t>
  </si>
  <si>
    <t>20,04</t>
  </si>
  <si>
    <t>168.892,31</t>
  </si>
  <si>
    <t>91,12%</t>
  </si>
  <si>
    <t>164.166,67</t>
  </si>
  <si>
    <t>91,23%</t>
  </si>
  <si>
    <t>140,00</t>
  </si>
  <si>
    <t>161.288,75</t>
  </si>
  <si>
    <t>106.067,6837019</t>
  </si>
  <si>
    <t>160.448,59</t>
  </si>
  <si>
    <t>91,34%</t>
  </si>
  <si>
    <t>9.145,6983267</t>
  </si>
  <si>
    <t>17,45</t>
  </si>
  <si>
    <t>159.565,91</t>
  </si>
  <si>
    <t>91,39%</t>
  </si>
  <si>
    <t xml:space="preserve">UN </t>
  </si>
  <si>
    <t>26.267,89</t>
  </si>
  <si>
    <t>157.607,34</t>
  </si>
  <si>
    <t>700,12</t>
  </si>
  <si>
    <t>258,99</t>
  </si>
  <si>
    <t>155.958,06</t>
  </si>
  <si>
    <t>547,5000000</t>
  </si>
  <si>
    <t>284,03</t>
  </si>
  <si>
    <t>155.506,37</t>
  </si>
  <si>
    <t>2.258,57</t>
  </si>
  <si>
    <t>153.582,76</t>
  </si>
  <si>
    <t>91,60%</t>
  </si>
  <si>
    <t>455,85</t>
  </si>
  <si>
    <t>152.480,15</t>
  </si>
  <si>
    <t>0,47</t>
  </si>
  <si>
    <t>802,0669256</t>
  </si>
  <si>
    <t>2,6816445</t>
  </si>
  <si>
    <t>182,93</t>
  </si>
  <si>
    <t>65,15</t>
  </si>
  <si>
    <t>146.724,83</t>
  </si>
  <si>
    <t>174,71</t>
  </si>
  <si>
    <t>1.103,02</t>
  </si>
  <si>
    <t>145.598,93</t>
  </si>
  <si>
    <t>5,63</t>
  </si>
  <si>
    <t>141.553,31</t>
  </si>
  <si>
    <t>18,00</t>
  </si>
  <si>
    <t>3,84</t>
  </si>
  <si>
    <t>768,4649580</t>
  </si>
  <si>
    <t>177,19</t>
  </si>
  <si>
    <t>68,14</t>
  </si>
  <si>
    <t>136.163,69</t>
  </si>
  <si>
    <t>2.145,66</t>
  </si>
  <si>
    <t>69.120,96</t>
  </si>
  <si>
    <t>138.241,92</t>
  </si>
  <si>
    <t>34.166,67</t>
  </si>
  <si>
    <t>136.666,68</t>
  </si>
  <si>
    <t>395,6493140</t>
  </si>
  <si>
    <t>508,9402597</t>
  </si>
  <si>
    <t>228,20</t>
  </si>
  <si>
    <t>88,33</t>
  </si>
  <si>
    <t>90.287,69</t>
  </si>
  <si>
    <t>44.954,69</t>
  </si>
  <si>
    <t>194,85</t>
  </si>
  <si>
    <t>130.287,30</t>
  </si>
  <si>
    <t>489,61</t>
  </si>
  <si>
    <t>130.236,26</t>
  </si>
  <si>
    <t>584,88</t>
  </si>
  <si>
    <t>130.136,85</t>
  </si>
  <si>
    <t>35,80</t>
  </si>
  <si>
    <t>129.816,60</t>
  </si>
  <si>
    <t>9.493,6117945</t>
  </si>
  <si>
    <t>128.828,31</t>
  </si>
  <si>
    <t>662,80</t>
  </si>
  <si>
    <t>125.189,00</t>
  </si>
  <si>
    <t>5.892,1969364</t>
  </si>
  <si>
    <t>21,05</t>
  </si>
  <si>
    <t>124.030,75</t>
  </si>
  <si>
    <t>28,25</t>
  </si>
  <si>
    <t>123.069,20</t>
  </si>
  <si>
    <t>1,15</t>
  </si>
  <si>
    <t>555.565,7140444</t>
  </si>
  <si>
    <t>0,22</t>
  </si>
  <si>
    <t>122.224,46</t>
  </si>
  <si>
    <t>155,32</t>
  </si>
  <si>
    <t>2.582,86</t>
  </si>
  <si>
    <t>1.330,53</t>
  </si>
  <si>
    <t>119.496,09</t>
  </si>
  <si>
    <t>13.588,4000000</t>
  </si>
  <si>
    <t>8,78</t>
  </si>
  <si>
    <t>119.306,15</t>
  </si>
  <si>
    <t>1.059,7736488</t>
  </si>
  <si>
    <t>110,65</t>
  </si>
  <si>
    <t>117.263,11</t>
  </si>
  <si>
    <t>58.437,50</t>
  </si>
  <si>
    <t>116.875,00</t>
  </si>
  <si>
    <t>116.029,80</t>
  </si>
  <si>
    <t>2.361,9788533</t>
  </si>
  <si>
    <t>48,49</t>
  </si>
  <si>
    <t>23,97</t>
  </si>
  <si>
    <t>114.542,04</t>
  </si>
  <si>
    <t>150,21</t>
  </si>
  <si>
    <t>114.520,10</t>
  </si>
  <si>
    <t>88,0000000</t>
  </si>
  <si>
    <t>1.298,75</t>
  </si>
  <si>
    <t>114.290,18</t>
  </si>
  <si>
    <t xml:space="preserve"> 00000442 </t>
  </si>
  <si>
    <t>PARAFUSO FRANCES M16 EM ACO GALVANIZADO, COMPRIMENTO = 45 MM, DIAMETRO = 16 MM, CABECA ABAULADA</t>
  </si>
  <si>
    <t>23.188,3990000</t>
  </si>
  <si>
    <t>4,83</t>
  </si>
  <si>
    <t>111.999,97</t>
  </si>
  <si>
    <t>24,20</t>
  </si>
  <si>
    <t>111.862,08</t>
  </si>
  <si>
    <t>89,05</t>
  </si>
  <si>
    <t>109.531,50</t>
  </si>
  <si>
    <t>1.823,96</t>
  </si>
  <si>
    <t>109.437,82</t>
  </si>
  <si>
    <t>5.751,4609176</t>
  </si>
  <si>
    <t>19,00</t>
  </si>
  <si>
    <t>109.277,76</t>
  </si>
  <si>
    <t>903,13</t>
  </si>
  <si>
    <t>108.375,60</t>
  </si>
  <si>
    <t>54.140,56</t>
  </si>
  <si>
    <t>108.281,12</t>
  </si>
  <si>
    <t>54.076,65</t>
  </si>
  <si>
    <t>108.153,30</t>
  </si>
  <si>
    <t xml:space="preserve"> P9808 </t>
  </si>
  <si>
    <t>Carpinteiro</t>
  </si>
  <si>
    <t>4.355,7053130</t>
  </si>
  <si>
    <t>24,82</t>
  </si>
  <si>
    <t>108.122,11</t>
  </si>
  <si>
    <t>590,00</t>
  </si>
  <si>
    <t>107.916,90</t>
  </si>
  <si>
    <t>212,1143624</t>
  </si>
  <si>
    <t>506,20</t>
  </si>
  <si>
    <t>107.371,44</t>
  </si>
  <si>
    <t>8.346,5164359</t>
  </si>
  <si>
    <t>12,68</t>
  </si>
  <si>
    <t>105.862,21</t>
  </si>
  <si>
    <t>1.361,09</t>
  </si>
  <si>
    <t>417,28</t>
  </si>
  <si>
    <t>104.827,14</t>
  </si>
  <si>
    <t>1.200,00</t>
  </si>
  <si>
    <t>276,00</t>
  </si>
  <si>
    <t>102.948,00</t>
  </si>
  <si>
    <t>374,64</t>
  </si>
  <si>
    <t>102.651,36</t>
  </si>
  <si>
    <t>7,32</t>
  </si>
  <si>
    <t>102.597,32</t>
  </si>
  <si>
    <t>435,48</t>
  </si>
  <si>
    <t>101.902,32</t>
  </si>
  <si>
    <t>221,94</t>
  </si>
  <si>
    <t>99,90</t>
  </si>
  <si>
    <t xml:space="preserve"> E9070 </t>
  </si>
  <si>
    <t>Ponte rolante com capacidade de 5 t e vão de até 15 m - 10 kW</t>
  </si>
  <si>
    <t>380,6749800</t>
  </si>
  <si>
    <t>2.105,3079600</t>
  </si>
  <si>
    <t>47,31</t>
  </si>
  <si>
    <t>39,18</t>
  </si>
  <si>
    <t>18.009,20</t>
  </si>
  <si>
    <t>82.485,97</t>
  </si>
  <si>
    <t>4,47</t>
  </si>
  <si>
    <t>98.791,68</t>
  </si>
  <si>
    <t>98.285,42</t>
  </si>
  <si>
    <t>156,53</t>
  </si>
  <si>
    <t>96.615,95</t>
  </si>
  <si>
    <t>93,84%</t>
  </si>
  <si>
    <t xml:space="preserve"> M2163 </t>
  </si>
  <si>
    <t>Tubo de concreto armado PA1 - D = 0,40 m</t>
  </si>
  <si>
    <t>121,95</t>
  </si>
  <si>
    <t>94.864,67</t>
  </si>
  <si>
    <t>14,00</t>
  </si>
  <si>
    <t>94.545,37</t>
  </si>
  <si>
    <t>439,79</t>
  </si>
  <si>
    <t>90.156,95</t>
  </si>
  <si>
    <t>15.000,00</t>
  </si>
  <si>
    <t>90.000,00</t>
  </si>
  <si>
    <t>7,01</t>
  </si>
  <si>
    <t>89.836,64</t>
  </si>
  <si>
    <t>44.750,00</t>
  </si>
  <si>
    <t>89.500,00</t>
  </si>
  <si>
    <t>44.711,67</t>
  </si>
  <si>
    <t>89.423,34</t>
  </si>
  <si>
    <t>11,78</t>
  </si>
  <si>
    <t>87.937,70</t>
  </si>
  <si>
    <t>21.332,00</t>
  </si>
  <si>
    <t>85.328,00</t>
  </si>
  <si>
    <t>224,83</t>
  </si>
  <si>
    <t>38,49</t>
  </si>
  <si>
    <t>84.750,01</t>
  </si>
  <si>
    <t>743,1783500</t>
  </si>
  <si>
    <t>112,16</t>
  </si>
  <si>
    <t>83.354,88</t>
  </si>
  <si>
    <t>27.708,33</t>
  </si>
  <si>
    <t>83.124,99</t>
  </si>
  <si>
    <t xml:space="preserve"> P9821 </t>
  </si>
  <si>
    <t>Pedreiro</t>
  </si>
  <si>
    <t>3.321,7600789</t>
  </si>
  <si>
    <t>24,75</t>
  </si>
  <si>
    <t>82.208,58</t>
  </si>
  <si>
    <t>5.624,9728960</t>
  </si>
  <si>
    <t>14,39</t>
  </si>
  <si>
    <t>80.943,36</t>
  </si>
  <si>
    <t>80.402,30</t>
  </si>
  <si>
    <t>8.027,08</t>
  </si>
  <si>
    <t>80.270,80</t>
  </si>
  <si>
    <t>2,54</t>
  </si>
  <si>
    <t>78.728,41</t>
  </si>
  <si>
    <t>13.080,03</t>
  </si>
  <si>
    <t>78.480,18</t>
  </si>
  <si>
    <t>467,6740877</t>
  </si>
  <si>
    <t>167,10</t>
  </si>
  <si>
    <t>78.148,34</t>
  </si>
  <si>
    <t>26.000,00</t>
  </si>
  <si>
    <t>78.000,00</t>
  </si>
  <si>
    <t>67,74</t>
  </si>
  <si>
    <t>77.703,16</t>
  </si>
  <si>
    <t>72.069,0984834</t>
  </si>
  <si>
    <t>77.113,94</t>
  </si>
  <si>
    <t>12,84</t>
  </si>
  <si>
    <t>76.783,20</t>
  </si>
  <si>
    <t>80,00</t>
  </si>
  <si>
    <t>76.369,44</t>
  </si>
  <si>
    <t>4.181,0497091</t>
  </si>
  <si>
    <t>17,86</t>
  </si>
  <si>
    <t>74.673,55</t>
  </si>
  <si>
    <t>24.651,16</t>
  </si>
  <si>
    <t>73.953,48</t>
  </si>
  <si>
    <t>94,57%</t>
  </si>
  <si>
    <t>24.523,89</t>
  </si>
  <si>
    <t>73.571,67</t>
  </si>
  <si>
    <t>24.315,56</t>
  </si>
  <si>
    <t>72.946,68</t>
  </si>
  <si>
    <t>36.000,00</t>
  </si>
  <si>
    <t>72.000,00</t>
  </si>
  <si>
    <t>71.414,71</t>
  </si>
  <si>
    <t>2.168,9492832</t>
  </si>
  <si>
    <t>32,76</t>
  </si>
  <si>
    <t>71.045,45</t>
  </si>
  <si>
    <t>10.372,4599460</t>
  </si>
  <si>
    <t>70.947,63</t>
  </si>
  <si>
    <t>555,93</t>
  </si>
  <si>
    <t>70.880,53</t>
  </si>
  <si>
    <t>41,06</t>
  </si>
  <si>
    <t>70.705,32</t>
  </si>
  <si>
    <t>34.791,67</t>
  </si>
  <si>
    <t>69.583,34</t>
  </si>
  <si>
    <t>17.395,00</t>
  </si>
  <si>
    <t>69.580,00</t>
  </si>
  <si>
    <t>227,81</t>
  </si>
  <si>
    <t>100,01</t>
  </si>
  <si>
    <t>69.174,55</t>
  </si>
  <si>
    <t>363,84</t>
  </si>
  <si>
    <t>69.129,60</t>
  </si>
  <si>
    <t>19,6177632</t>
  </si>
  <si>
    <t>3.504,87</t>
  </si>
  <si>
    <t>1.985,76</t>
  </si>
  <si>
    <t>68.757,73</t>
  </si>
  <si>
    <t>34.144,21</t>
  </si>
  <si>
    <t>68.288,42</t>
  </si>
  <si>
    <t>346,30</t>
  </si>
  <si>
    <t>68.221,10</t>
  </si>
  <si>
    <t>95,02%</t>
  </si>
  <si>
    <t>13,27</t>
  </si>
  <si>
    <t>67.967,40</t>
  </si>
  <si>
    <t>33.938,02</t>
  </si>
  <si>
    <t>67.876,04</t>
  </si>
  <si>
    <t>203,09</t>
  </si>
  <si>
    <t>66.815,62</t>
  </si>
  <si>
    <t>95,09%</t>
  </si>
  <si>
    <t>39,1215596</t>
  </si>
  <si>
    <t>1.705,11</t>
  </si>
  <si>
    <t>66.706,56</t>
  </si>
  <si>
    <t>1.687,2979230</t>
  </si>
  <si>
    <t>39,37</t>
  </si>
  <si>
    <t>66.428,92</t>
  </si>
  <si>
    <t>66.250,00</t>
  </si>
  <si>
    <t>1.099,48</t>
  </si>
  <si>
    <t>65.968,80</t>
  </si>
  <si>
    <t>10.968,22</t>
  </si>
  <si>
    <t>65.809,32</t>
  </si>
  <si>
    <t>243,2690143</t>
  </si>
  <si>
    <t>269,87</t>
  </si>
  <si>
    <t>86,37</t>
  </si>
  <si>
    <t>65.649,96</t>
  </si>
  <si>
    <t>32.679,15</t>
  </si>
  <si>
    <t>65.358,30</t>
  </si>
  <si>
    <t>32.495,00</t>
  </si>
  <si>
    <t>64.990,00</t>
  </si>
  <si>
    <t>16.083,33</t>
  </si>
  <si>
    <t>64.333,32</t>
  </si>
  <si>
    <t>64.296,74</t>
  </si>
  <si>
    <t>61.430,4871250</t>
  </si>
  <si>
    <t>63.887,71</t>
  </si>
  <si>
    <t>95,38%</t>
  </si>
  <si>
    <t>21.227,38</t>
  </si>
  <si>
    <t>63.682,14</t>
  </si>
  <si>
    <t>95,40%</t>
  </si>
  <si>
    <t>95,42%</t>
  </si>
  <si>
    <t>1.114,09</t>
  </si>
  <si>
    <t>589,01</t>
  </si>
  <si>
    <t>95,44%</t>
  </si>
  <si>
    <t>1.750,00</t>
  </si>
  <si>
    <t>63.000,00</t>
  </si>
  <si>
    <t>95,46%</t>
  </si>
  <si>
    <t>29,99</t>
  </si>
  <si>
    <t>62.661,71</t>
  </si>
  <si>
    <t>95,48%</t>
  </si>
  <si>
    <t xml:space="preserve"> SE0604 </t>
  </si>
  <si>
    <t>62.448,21</t>
  </si>
  <si>
    <t>95,50%</t>
  </si>
  <si>
    <t>10,23</t>
  </si>
  <si>
    <t>60.722,31</t>
  </si>
  <si>
    <t>95,52%</t>
  </si>
  <si>
    <t>59.951,40</t>
  </si>
  <si>
    <t>95,54%</t>
  </si>
  <si>
    <t>0,56</t>
  </si>
  <si>
    <t>95,56%</t>
  </si>
  <si>
    <t>72,93</t>
  </si>
  <si>
    <t>59.729,67</t>
  </si>
  <si>
    <t>95,58%</t>
  </si>
  <si>
    <t>59.375,00</t>
  </si>
  <si>
    <t>95,60%</t>
  </si>
  <si>
    <t>328,99</t>
  </si>
  <si>
    <t>59.218,20</t>
  </si>
  <si>
    <t>95,62%</t>
  </si>
  <si>
    <t>3.724,6515954</t>
  </si>
  <si>
    <t>15,89</t>
  </si>
  <si>
    <t>59.184,71</t>
  </si>
  <si>
    <t>95,64%</t>
  </si>
  <si>
    <t>95,66%</t>
  </si>
  <si>
    <t xml:space="preserve"> P9825 </t>
  </si>
  <si>
    <t>Soldador</t>
  </si>
  <si>
    <t>1.832,7025290</t>
  </si>
  <si>
    <t>31,45</t>
  </si>
  <si>
    <t>57.639,23</t>
  </si>
  <si>
    <t>28.683,33</t>
  </si>
  <si>
    <t>57.366,66</t>
  </si>
  <si>
    <t>56.243,23</t>
  </si>
  <si>
    <t>0,78</t>
  </si>
  <si>
    <t>56.213,90</t>
  </si>
  <si>
    <t>27.875,00</t>
  </si>
  <si>
    <t>55.750,00</t>
  </si>
  <si>
    <t>7,43</t>
  </si>
  <si>
    <t>55.717,57</t>
  </si>
  <si>
    <t>3.116,7064946</t>
  </si>
  <si>
    <t>55.664,38</t>
  </si>
  <si>
    <t>27.625,00</t>
  </si>
  <si>
    <t>55.250,00</t>
  </si>
  <si>
    <t>311,4801511</t>
  </si>
  <si>
    <t>467,6327971</t>
  </si>
  <si>
    <t>124,60</t>
  </si>
  <si>
    <t>34,56</t>
  </si>
  <si>
    <t>38.811,17</t>
  </si>
  <si>
    <t>16.161,39</t>
  </si>
  <si>
    <t>11.476,8841364</t>
  </si>
  <si>
    <t>4,75</t>
  </si>
  <si>
    <t>54.515,20</t>
  </si>
  <si>
    <t>2.163,4615143</t>
  </si>
  <si>
    <t>24,92</t>
  </si>
  <si>
    <t>53.913,46</t>
  </si>
  <si>
    <t>26,15</t>
  </si>
  <si>
    <t>53.607,50</t>
  </si>
  <si>
    <t>33,35</t>
  </si>
  <si>
    <t>53.360,00</t>
  </si>
  <si>
    <t>26.562,50</t>
  </si>
  <si>
    <t>53.125,00</t>
  </si>
  <si>
    <t>12,77</t>
  </si>
  <si>
    <t>4.919,1060100</t>
  </si>
  <si>
    <t>10,51</t>
  </si>
  <si>
    <t>51.699,80</t>
  </si>
  <si>
    <t>429,28</t>
  </si>
  <si>
    <t>51.513,60</t>
  </si>
  <si>
    <t xml:space="preserve"> P9815 </t>
  </si>
  <si>
    <t>Jardineiro</t>
  </si>
  <si>
    <t>2.354,0445600</t>
  </si>
  <si>
    <t>51.433,05</t>
  </si>
  <si>
    <t>3.986,4814588</t>
  </si>
  <si>
    <t>50.987,10</t>
  </si>
  <si>
    <t>25.297,22</t>
  </si>
  <si>
    <t>50.594,44</t>
  </si>
  <si>
    <t>265,25</t>
  </si>
  <si>
    <t>67,72</t>
  </si>
  <si>
    <t>50.499,76</t>
  </si>
  <si>
    <t>50.324,34</t>
  </si>
  <si>
    <t>50.000,00</t>
  </si>
  <si>
    <t>49.955,61</t>
  </si>
  <si>
    <t>3.670,9847578</t>
  </si>
  <si>
    <t>13,55</t>
  </si>
  <si>
    <t>49.741,84</t>
  </si>
  <si>
    <t>1,69</t>
  </si>
  <si>
    <t>47.547,98</t>
  </si>
  <si>
    <t>977,02</t>
  </si>
  <si>
    <t>46.896,96</t>
  </si>
  <si>
    <t>23.375,00</t>
  </si>
  <si>
    <t>46.750,00</t>
  </si>
  <si>
    <t>1.715,73</t>
  </si>
  <si>
    <t>46.659,21</t>
  </si>
  <si>
    <t>21,77</t>
  </si>
  <si>
    <t>21,30</t>
  </si>
  <si>
    <t>46.542,35</t>
  </si>
  <si>
    <t>96,35%</t>
  </si>
  <si>
    <t>46.513,29</t>
  </si>
  <si>
    <t>332,73</t>
  </si>
  <si>
    <t>46.387,22</t>
  </si>
  <si>
    <t>96,38%</t>
  </si>
  <si>
    <t>45.416,67</t>
  </si>
  <si>
    <t>96,41%</t>
  </si>
  <si>
    <t>14.927,40</t>
  </si>
  <si>
    <t>44.782,20</t>
  </si>
  <si>
    <t>1.177,34</t>
  </si>
  <si>
    <t>44.738,92</t>
  </si>
  <si>
    <t>96,44%</t>
  </si>
  <si>
    <t xml:space="preserve"> SE0603 </t>
  </si>
  <si>
    <t>44.467,74</t>
  </si>
  <si>
    <t>44.275,00</t>
  </si>
  <si>
    <t>187,16</t>
  </si>
  <si>
    <t>86,86</t>
  </si>
  <si>
    <t>96,51%</t>
  </si>
  <si>
    <t>32,41</t>
  </si>
  <si>
    <t>42.523,54</t>
  </si>
  <si>
    <t>2.378,1193822</t>
  </si>
  <si>
    <t>42.520,77</t>
  </si>
  <si>
    <t>154,93</t>
  </si>
  <si>
    <t>42.450,82</t>
  </si>
  <si>
    <t>41.122,56</t>
  </si>
  <si>
    <t>20.520,62</t>
  </si>
  <si>
    <t>41.041,24</t>
  </si>
  <si>
    <t>96,58%</t>
  </si>
  <si>
    <t>224,12</t>
  </si>
  <si>
    <t>40.952,53</t>
  </si>
  <si>
    <t>6.773,84</t>
  </si>
  <si>
    <t>40.643,04</t>
  </si>
  <si>
    <t>260,39</t>
  </si>
  <si>
    <t>40.620,84</t>
  </si>
  <si>
    <t>96,62%</t>
  </si>
  <si>
    <t>229,55</t>
  </si>
  <si>
    <t>40.068,41</t>
  </si>
  <si>
    <t>550,38</t>
  </si>
  <si>
    <t>39.627,36</t>
  </si>
  <si>
    <t>96,65%</t>
  </si>
  <si>
    <t>302,47</t>
  </si>
  <si>
    <t>39.623,26</t>
  </si>
  <si>
    <t>311,86</t>
  </si>
  <si>
    <t>105,38</t>
  </si>
  <si>
    <t>39.580,14</t>
  </si>
  <si>
    <t>19.200,24</t>
  </si>
  <si>
    <t>38.400,48</t>
  </si>
  <si>
    <t>96,69%</t>
  </si>
  <si>
    <t>0,0834503</t>
  </si>
  <si>
    <t>459.729,71</t>
  </si>
  <si>
    <t>38.364,58</t>
  </si>
  <si>
    <t>991,38</t>
  </si>
  <si>
    <t>37.672,44</t>
  </si>
  <si>
    <t>96,74%</t>
  </si>
  <si>
    <t>37.634,54</t>
  </si>
  <si>
    <t>218,68</t>
  </si>
  <si>
    <t>37.542,98</t>
  </si>
  <si>
    <t xml:space="preserve"> 00001330 </t>
  </si>
  <si>
    <t>CHAPA DE ACO GROSSA, ASTM A36, E = 1/4 " (6,35 MM) 49,79 KG/M2</t>
  </si>
  <si>
    <t>2.672,9469000</t>
  </si>
  <si>
    <t>14,03</t>
  </si>
  <si>
    <t>37.501,45</t>
  </si>
  <si>
    <t>96,78%</t>
  </si>
  <si>
    <t>37.496,16</t>
  </si>
  <si>
    <t>12,00</t>
  </si>
  <si>
    <t>37.231,20</t>
  </si>
  <si>
    <t>18.471,74</t>
  </si>
  <si>
    <t>36.943,48</t>
  </si>
  <si>
    <t>1.194,8947200</t>
  </si>
  <si>
    <t>30,76</t>
  </si>
  <si>
    <t>36.754,96</t>
  </si>
  <si>
    <t>18.303,33</t>
  </si>
  <si>
    <t>36.606,66</t>
  </si>
  <si>
    <t>96,84%</t>
  </si>
  <si>
    <t>3,55</t>
  </si>
  <si>
    <t>36.083,03</t>
  </si>
  <si>
    <t>2.894,6803132</t>
  </si>
  <si>
    <t>35.749,30</t>
  </si>
  <si>
    <t>5.961,3000000</t>
  </si>
  <si>
    <t>35.708,19</t>
  </si>
  <si>
    <t>17.840,00</t>
  </si>
  <si>
    <t>35.680,00</t>
  </si>
  <si>
    <t>96,90%</t>
  </si>
  <si>
    <t>163,66</t>
  </si>
  <si>
    <t>35.186,90</t>
  </si>
  <si>
    <t>8.796,14</t>
  </si>
  <si>
    <t>35.184,56</t>
  </si>
  <si>
    <t>1,67</t>
  </si>
  <si>
    <t>34.107,08</t>
  </si>
  <si>
    <t>96,99%</t>
  </si>
  <si>
    <t>144,29</t>
  </si>
  <si>
    <t>51,59</t>
  </si>
  <si>
    <t>1.787,30</t>
  </si>
  <si>
    <t>33.958,70</t>
  </si>
  <si>
    <t>5.630,0487265</t>
  </si>
  <si>
    <t>33.696,97</t>
  </si>
  <si>
    <t>35,66</t>
  </si>
  <si>
    <t>33.175,57</t>
  </si>
  <si>
    <t>94,22</t>
  </si>
  <si>
    <t>33.132,36</t>
  </si>
  <si>
    <t>130,4593040</t>
  </si>
  <si>
    <t>116,7680255</t>
  </si>
  <si>
    <t>190,66</t>
  </si>
  <si>
    <t>67,89</t>
  </si>
  <si>
    <t>24.873,20</t>
  </si>
  <si>
    <t>7.927,38</t>
  </si>
  <si>
    <t>16.252,36</t>
  </si>
  <si>
    <t>32.504,72</t>
  </si>
  <si>
    <t>16.209,64</t>
  </si>
  <si>
    <t>32.419,28</t>
  </si>
  <si>
    <t xml:space="preserve"> 00010957 </t>
  </si>
  <si>
    <t>CHAPA DE ACO GROSSA, ASTM A36, E = 3/4 " (19,05 MM) 149,39 KG/M2</t>
  </si>
  <si>
    <t>2.001,2812110</t>
  </si>
  <si>
    <t>16,18</t>
  </si>
  <si>
    <t>32.380,73</t>
  </si>
  <si>
    <t>16.126,67</t>
  </si>
  <si>
    <t>32.253,34</t>
  </si>
  <si>
    <t>32.166,66</t>
  </si>
  <si>
    <t>16.000,20</t>
  </si>
  <si>
    <t>32.000,40</t>
  </si>
  <si>
    <t>265,63</t>
  </si>
  <si>
    <t>31.875,60</t>
  </si>
  <si>
    <t>30,90</t>
  </si>
  <si>
    <t>31.647,01</t>
  </si>
  <si>
    <t>36,67</t>
  </si>
  <si>
    <t>31.115,96</t>
  </si>
  <si>
    <t>25,29</t>
  </si>
  <si>
    <t>30.853,00</t>
  </si>
  <si>
    <t>194,13</t>
  </si>
  <si>
    <t>30.248,27</t>
  </si>
  <si>
    <t>42,06</t>
  </si>
  <si>
    <t>30.205,63</t>
  </si>
  <si>
    <t>253,94</t>
  </si>
  <si>
    <t>65,66</t>
  </si>
  <si>
    <t>6.716,36</t>
  </si>
  <si>
    <t>23.425,23</t>
  </si>
  <si>
    <t>14.932,50</t>
  </si>
  <si>
    <t>29.865,00</t>
  </si>
  <si>
    <t>29.841,76</t>
  </si>
  <si>
    <t>409,90</t>
  </si>
  <si>
    <t>29.512,80</t>
  </si>
  <si>
    <t>5.875,39</t>
  </si>
  <si>
    <t>29.376,95</t>
  </si>
  <si>
    <t>9.786,61</t>
  </si>
  <si>
    <t>29.359,83</t>
  </si>
  <si>
    <t>23,66</t>
  </si>
  <si>
    <t>29.279,25</t>
  </si>
  <si>
    <t>193,91</t>
  </si>
  <si>
    <t>126,77</t>
  </si>
  <si>
    <t>29.227,48</t>
  </si>
  <si>
    <t>7.299,00</t>
  </si>
  <si>
    <t>29.196,00</t>
  </si>
  <si>
    <t>9.574,64</t>
  </si>
  <si>
    <t>28.723,92</t>
  </si>
  <si>
    <t>9,75</t>
  </si>
  <si>
    <t>28.632,14</t>
  </si>
  <si>
    <t>19,59</t>
  </si>
  <si>
    <t>28.624,75</t>
  </si>
  <si>
    <t>52,88</t>
  </si>
  <si>
    <t>28.608,08</t>
  </si>
  <si>
    <t>347,97</t>
  </si>
  <si>
    <t>28.185,57</t>
  </si>
  <si>
    <t>14.069,88</t>
  </si>
  <si>
    <t>28.139,76</t>
  </si>
  <si>
    <t>9.363,69</t>
  </si>
  <si>
    <t>28.091,07</t>
  </si>
  <si>
    <t>27,18</t>
  </si>
  <si>
    <t>27.973,94</t>
  </si>
  <si>
    <t>56,17</t>
  </si>
  <si>
    <t>38,37</t>
  </si>
  <si>
    <t>715,4129789</t>
  </si>
  <si>
    <t>38,66</t>
  </si>
  <si>
    <t>3,65</t>
  </si>
  <si>
    <t>27.661,16</t>
  </si>
  <si>
    <t>509,53</t>
  </si>
  <si>
    <t>27.514,62</t>
  </si>
  <si>
    <t>27.425,00</t>
  </si>
  <si>
    <t>708,78</t>
  </si>
  <si>
    <t>27.316,61</t>
  </si>
  <si>
    <t>1.706,3505939</t>
  </si>
  <si>
    <t>15,97</t>
  </si>
  <si>
    <t>27.250,42</t>
  </si>
  <si>
    <t>75,47</t>
  </si>
  <si>
    <t>27.169,20</t>
  </si>
  <si>
    <t>71,82</t>
  </si>
  <si>
    <t>57,20</t>
  </si>
  <si>
    <t>27.073,04</t>
  </si>
  <si>
    <t>9.000,00</t>
  </si>
  <si>
    <t>27.000,00</t>
  </si>
  <si>
    <t>0,80</t>
  </si>
  <si>
    <t>26.968,80</t>
  </si>
  <si>
    <t>13.473,90</t>
  </si>
  <si>
    <t>26.947,80</t>
  </si>
  <si>
    <t>20,27</t>
  </si>
  <si>
    <t>26.806,71</t>
  </si>
  <si>
    <t>1.569.473,72</t>
  </si>
  <si>
    <t>26.785,42</t>
  </si>
  <si>
    <t>2.085,1684581</t>
  </si>
  <si>
    <t>26.669,30</t>
  </si>
  <si>
    <t>26.437,50</t>
  </si>
  <si>
    <t>13.175,00</t>
  </si>
  <si>
    <t>26.350,00</t>
  </si>
  <si>
    <t>6.487,98</t>
  </si>
  <si>
    <t>25.951,92</t>
  </si>
  <si>
    <t>12.916,67</t>
  </si>
  <si>
    <t>25.833,34</t>
  </si>
  <si>
    <t>25.653,58</t>
  </si>
  <si>
    <t>2.137,50</t>
  </si>
  <si>
    <t>25.650,00</t>
  </si>
  <si>
    <t>12.750,00</t>
  </si>
  <si>
    <t>25.500,00</t>
  </si>
  <si>
    <t>47,04</t>
  </si>
  <si>
    <t>25.498,43</t>
  </si>
  <si>
    <t>25.446,74</t>
  </si>
  <si>
    <t>12.610,05</t>
  </si>
  <si>
    <t>25.220,10</t>
  </si>
  <si>
    <t>24.668,60</t>
  </si>
  <si>
    <t>434,38</t>
  </si>
  <si>
    <t>20,83</t>
  </si>
  <si>
    <t>24.600,00</t>
  </si>
  <si>
    <t>8.071,42</t>
  </si>
  <si>
    <t>24.214,26</t>
  </si>
  <si>
    <t>16,67</t>
  </si>
  <si>
    <t>24.171,50</t>
  </si>
  <si>
    <t>4,55</t>
  </si>
  <si>
    <t>24.124,54</t>
  </si>
  <si>
    <t>934.500,00</t>
  </si>
  <si>
    <t>23.984,88</t>
  </si>
  <si>
    <t>23.700,44</t>
  </si>
  <si>
    <t>107,37</t>
  </si>
  <si>
    <t>23.648,03</t>
  </si>
  <si>
    <t>391,32</t>
  </si>
  <si>
    <t>23.479,20</t>
  </si>
  <si>
    <t>23.392,00</t>
  </si>
  <si>
    <t>123,86</t>
  </si>
  <si>
    <t>23.164,30</t>
  </si>
  <si>
    <t>29,20</t>
  </si>
  <si>
    <t>22.964,03</t>
  </si>
  <si>
    <t>12,75</t>
  </si>
  <si>
    <t>22.950,00</t>
  </si>
  <si>
    <t>40,09</t>
  </si>
  <si>
    <t>22.812,21</t>
  </si>
  <si>
    <t>118,28</t>
  </si>
  <si>
    <t>22.805,62</t>
  </si>
  <si>
    <t>22.674,71</t>
  </si>
  <si>
    <t>616,1920843</t>
  </si>
  <si>
    <t>436,6658400</t>
  </si>
  <si>
    <t>21,55</t>
  </si>
  <si>
    <t>21,27</t>
  </si>
  <si>
    <t>13.279,00</t>
  </si>
  <si>
    <t>9.287,88</t>
  </si>
  <si>
    <t>75,15</t>
  </si>
  <si>
    <t>22.545,00</t>
  </si>
  <si>
    <t>920,65</t>
  </si>
  <si>
    <t>22.095,60</t>
  </si>
  <si>
    <t>109,90</t>
  </si>
  <si>
    <t>21.864,61</t>
  </si>
  <si>
    <t xml:space="preserve"> 00010999 </t>
  </si>
  <si>
    <t>ELETRODO REVESTIDO AWS - E6013, DIAMETRO IGUAL A 4,00 MM</t>
  </si>
  <si>
    <t>650,0439100</t>
  </si>
  <si>
    <t>33,21</t>
  </si>
  <si>
    <t>21.587,96</t>
  </si>
  <si>
    <t>21.581,22</t>
  </si>
  <si>
    <t>1.824,7189200</t>
  </si>
  <si>
    <t>21.513,44</t>
  </si>
  <si>
    <t>2.686,77</t>
  </si>
  <si>
    <t>21.494,16</t>
  </si>
  <si>
    <t>212,54</t>
  </si>
  <si>
    <t>21.254,00</t>
  </si>
  <si>
    <t>2.656,25</t>
  </si>
  <si>
    <t>21.250,00</t>
  </si>
  <si>
    <t>423,50</t>
  </si>
  <si>
    <t>21.175,00</t>
  </si>
  <si>
    <t>1.655,5186589</t>
  </si>
  <si>
    <t>21.174,08</t>
  </si>
  <si>
    <t>24,65</t>
  </si>
  <si>
    <t>21.140,47</t>
  </si>
  <si>
    <t>21.124,60</t>
  </si>
  <si>
    <t>48,09</t>
  </si>
  <si>
    <t>21.024,92</t>
  </si>
  <si>
    <t>33,79</t>
  </si>
  <si>
    <t>20.893,45</t>
  </si>
  <si>
    <t>20,59</t>
  </si>
  <si>
    <t>20.611,31</t>
  </si>
  <si>
    <t>10.270,00</t>
  </si>
  <si>
    <t>20.540,00</t>
  </si>
  <si>
    <t>2.152,3304774</t>
  </si>
  <si>
    <t>9,41</t>
  </si>
  <si>
    <t>20.253,43</t>
  </si>
  <si>
    <t>175,19</t>
  </si>
  <si>
    <t>20.242,12</t>
  </si>
  <si>
    <t>111,85</t>
  </si>
  <si>
    <t>20.133,00</t>
  </si>
  <si>
    <t>20.000,00</t>
  </si>
  <si>
    <t xml:space="preserve"> 81 </t>
  </si>
  <si>
    <t>Aço ca-50   6,3 a 12,5 mm</t>
  </si>
  <si>
    <t>9,93</t>
  </si>
  <si>
    <t>19.809,16</t>
  </si>
  <si>
    <t>9,25</t>
  </si>
  <si>
    <t>19.755,22</t>
  </si>
  <si>
    <t>26,95</t>
  </si>
  <si>
    <t>19.506,41</t>
  </si>
  <si>
    <t>97,50</t>
  </si>
  <si>
    <t>19.500,00</t>
  </si>
  <si>
    <t>277,20</t>
  </si>
  <si>
    <t>19.404,00</t>
  </si>
  <si>
    <t>24,30</t>
  </si>
  <si>
    <t>19.381,37</t>
  </si>
  <si>
    <t>919,89</t>
  </si>
  <si>
    <t>19.317,69</t>
  </si>
  <si>
    <t>6,37</t>
  </si>
  <si>
    <t>19.137,02</t>
  </si>
  <si>
    <t>19.014,40</t>
  </si>
  <si>
    <t>5.694,4581720</t>
  </si>
  <si>
    <t>3,34</t>
  </si>
  <si>
    <t>19.014,37</t>
  </si>
  <si>
    <t>35,30</t>
  </si>
  <si>
    <t>18.889,05</t>
  </si>
  <si>
    <t>18.850,01</t>
  </si>
  <si>
    <t>53,26</t>
  </si>
  <si>
    <t>18.806,11</t>
  </si>
  <si>
    <t>17,65</t>
  </si>
  <si>
    <t>18.768,93</t>
  </si>
  <si>
    <t>78,00</t>
  </si>
  <si>
    <t>18.709,19</t>
  </si>
  <si>
    <t xml:space="preserve"> E9158 </t>
  </si>
  <si>
    <t>Locomotiva diesel-elétrica CC - bitola larga - 2.237 kW</t>
  </si>
  <si>
    <t>9,2778657</t>
  </si>
  <si>
    <t>2.015,18</t>
  </si>
  <si>
    <t>291,99</t>
  </si>
  <si>
    <t>18.696,56</t>
  </si>
  <si>
    <t>9.347,46</t>
  </si>
  <si>
    <t>18.694,92</t>
  </si>
  <si>
    <t>2.333,4839349</t>
  </si>
  <si>
    <t>18.567,77</t>
  </si>
  <si>
    <t>4,37</t>
  </si>
  <si>
    <t>18.471,47</t>
  </si>
  <si>
    <t>9.230,00</t>
  </si>
  <si>
    <t>18.460,00</t>
  </si>
  <si>
    <t>96,97</t>
  </si>
  <si>
    <t>18.424,30</t>
  </si>
  <si>
    <t>9.158,66</t>
  </si>
  <si>
    <t>18.317,32</t>
  </si>
  <si>
    <t>122,00</t>
  </si>
  <si>
    <t>18.300,00</t>
  </si>
  <si>
    <t>2.085,8345100</t>
  </si>
  <si>
    <t>18.146,76</t>
  </si>
  <si>
    <t>17.929,61</t>
  </si>
  <si>
    <t>17.920,00</t>
  </si>
  <si>
    <t>19,45</t>
  </si>
  <si>
    <t>17.904,65</t>
  </si>
  <si>
    <t>37,19</t>
  </si>
  <si>
    <t>17.851,20</t>
  </si>
  <si>
    <t>700,2790302</t>
  </si>
  <si>
    <t>25,40</t>
  </si>
  <si>
    <t>17.787,09</t>
  </si>
  <si>
    <t>127,13</t>
  </si>
  <si>
    <t>17.741,98</t>
  </si>
  <si>
    <t>12,23</t>
  </si>
  <si>
    <t>17.730,16</t>
  </si>
  <si>
    <t>26,85</t>
  </si>
  <si>
    <t>17.627,03</t>
  </si>
  <si>
    <t>54,24</t>
  </si>
  <si>
    <t>17.573,31</t>
  </si>
  <si>
    <t>716,8283786</t>
  </si>
  <si>
    <t>24,50</t>
  </si>
  <si>
    <t>17.562,30</t>
  </si>
  <si>
    <t>1.600,6782616</t>
  </si>
  <si>
    <t>10,95</t>
  </si>
  <si>
    <t>17.527,11</t>
  </si>
  <si>
    <t>11.662,9684662</t>
  </si>
  <si>
    <t>1,50</t>
  </si>
  <si>
    <t>17.494,45</t>
  </si>
  <si>
    <t>1.953,9897750</t>
  </si>
  <si>
    <t>8,95</t>
  </si>
  <si>
    <t>17.488,21</t>
  </si>
  <si>
    <t>8.703,14</t>
  </si>
  <si>
    <t>17.406,28</t>
  </si>
  <si>
    <t>145,00</t>
  </si>
  <si>
    <t>17.400,00</t>
  </si>
  <si>
    <t>8.679,47</t>
  </si>
  <si>
    <t>17.358,94</t>
  </si>
  <si>
    <t>34,0912985</t>
  </si>
  <si>
    <t>384,02</t>
  </si>
  <si>
    <t>175,52</t>
  </si>
  <si>
    <t>13.091,73</t>
  </si>
  <si>
    <t>4.236,68</t>
  </si>
  <si>
    <t>1,48</t>
  </si>
  <si>
    <t>17.261,19</t>
  </si>
  <si>
    <t>714,53</t>
  </si>
  <si>
    <t>17.148,72</t>
  </si>
  <si>
    <t>8.565,31</t>
  </si>
  <si>
    <t>17.130,62</t>
  </si>
  <si>
    <t>5.702,70</t>
  </si>
  <si>
    <t>17.108,10</t>
  </si>
  <si>
    <t>9,46</t>
  </si>
  <si>
    <t>17.028,00</t>
  </si>
  <si>
    <t>91,17</t>
  </si>
  <si>
    <t>16.957,62</t>
  </si>
  <si>
    <t>433,34</t>
  </si>
  <si>
    <t>16.900,26</t>
  </si>
  <si>
    <t>435,87</t>
  </si>
  <si>
    <t>117,43</t>
  </si>
  <si>
    <t>10.742,22</t>
  </si>
  <si>
    <t>6.149,98</t>
  </si>
  <si>
    <t>8.430,00</t>
  </si>
  <si>
    <t>16.860,00</t>
  </si>
  <si>
    <t>26,60</t>
  </si>
  <si>
    <t>16.847,38</t>
  </si>
  <si>
    <t>1.040,0022069</t>
  </si>
  <si>
    <t>16.827,24</t>
  </si>
  <si>
    <t>302,53</t>
  </si>
  <si>
    <t>126,58</t>
  </si>
  <si>
    <t>463,21</t>
  </si>
  <si>
    <t>101,29</t>
  </si>
  <si>
    <t>42,8892000</t>
  </si>
  <si>
    <t>390,99</t>
  </si>
  <si>
    <t>16.769,25</t>
  </si>
  <si>
    <t>836,25</t>
  </si>
  <si>
    <t>16.725,00</t>
  </si>
  <si>
    <t>715,46</t>
  </si>
  <si>
    <t>16.455,58</t>
  </si>
  <si>
    <t>70,44</t>
  </si>
  <si>
    <t>16.342,08</t>
  </si>
  <si>
    <t xml:space="preserve"> 00041598 </t>
  </si>
  <si>
    <t>PERFIL "H" DE ACO LAMINADO, "HP" 310 X 79,0</t>
  </si>
  <si>
    <t>1.106,0000000</t>
  </si>
  <si>
    <t>16.280,32</t>
  </si>
  <si>
    <t>3.742,0573139</t>
  </si>
  <si>
    <t>10.568,3847305</t>
  </si>
  <si>
    <t>5.565,94</t>
  </si>
  <si>
    <t>10.674,07</t>
  </si>
  <si>
    <t>8.115,73</t>
  </si>
  <si>
    <t>16.231,46</t>
  </si>
  <si>
    <t xml:space="preserve"> 025827 </t>
  </si>
  <si>
    <t>ACESSIBILIDADE - PLACA TATIL BRAILLE/RELEVO ACO INOX 30x14cm PARA PORTAS</t>
  </si>
  <si>
    <t>100,80</t>
  </si>
  <si>
    <t>16.128,00</t>
  </si>
  <si>
    <t>10,29</t>
  </si>
  <si>
    <t>6,40</t>
  </si>
  <si>
    <t>13.865,02</t>
  </si>
  <si>
    <t>2.155,84</t>
  </si>
  <si>
    <t>4.000,00</t>
  </si>
  <si>
    <t>16.000,00</t>
  </si>
  <si>
    <t>3.998,00</t>
  </si>
  <si>
    <t>15.992,00</t>
  </si>
  <si>
    <t>15.937,50</t>
  </si>
  <si>
    <t>855,97</t>
  </si>
  <si>
    <t>15.407,46</t>
  </si>
  <si>
    <t>100,82</t>
  </si>
  <si>
    <t>15.299,74</t>
  </si>
  <si>
    <t>7,89</t>
  </si>
  <si>
    <t>15.195,42</t>
  </si>
  <si>
    <t>15.028,00</t>
  </si>
  <si>
    <t>250,00</t>
  </si>
  <si>
    <t>5.000,00</t>
  </si>
  <si>
    <t>17,50</t>
  </si>
  <si>
    <t>14.970,89</t>
  </si>
  <si>
    <t>30,83</t>
  </si>
  <si>
    <t>14.934,07</t>
  </si>
  <si>
    <t>0,0255683</t>
  </si>
  <si>
    <t>583.869,42</t>
  </si>
  <si>
    <t>14.928,55</t>
  </si>
  <si>
    <t>1.487,50</t>
  </si>
  <si>
    <t>14.875,00</t>
  </si>
  <si>
    <t>4.938,30</t>
  </si>
  <si>
    <t>14.814,90</t>
  </si>
  <si>
    <t>2.444,44</t>
  </si>
  <si>
    <t>14.710,39</t>
  </si>
  <si>
    <t>14.708,74</t>
  </si>
  <si>
    <t>96,62</t>
  </si>
  <si>
    <t>69,20</t>
  </si>
  <si>
    <t>14.670,10</t>
  </si>
  <si>
    <t>1.344,83</t>
  </si>
  <si>
    <t>14.629,09</t>
  </si>
  <si>
    <t>221,5220799</t>
  </si>
  <si>
    <t>65,63</t>
  </si>
  <si>
    <t>54,01</t>
  </si>
  <si>
    <t>14.538,89</t>
  </si>
  <si>
    <t>14.400,00</t>
  </si>
  <si>
    <t>14.282,93</t>
  </si>
  <si>
    <t>241,3443622</t>
  </si>
  <si>
    <t>1.093,5491720</t>
  </si>
  <si>
    <t>23,55</t>
  </si>
  <si>
    <t>7,83</t>
  </si>
  <si>
    <t>5.682,53</t>
  </si>
  <si>
    <t>8.562,49</t>
  </si>
  <si>
    <t>394,11</t>
  </si>
  <si>
    <t>120,91</t>
  </si>
  <si>
    <t>14.226,26</t>
  </si>
  <si>
    <t>14.186,50</t>
  </si>
  <si>
    <t>14.088,02</t>
  </si>
  <si>
    <t>13,76</t>
  </si>
  <si>
    <t>13.862,45</t>
  </si>
  <si>
    <t>28,69</t>
  </si>
  <si>
    <t>13.771,20</t>
  </si>
  <si>
    <t>19,44</t>
  </si>
  <si>
    <t>13.770,26</t>
  </si>
  <si>
    <t>2,29</t>
  </si>
  <si>
    <t>13.694,20</t>
  </si>
  <si>
    <t>379,38</t>
  </si>
  <si>
    <t>13.657,68</t>
  </si>
  <si>
    <t>6.821,42</t>
  </si>
  <si>
    <t>13.642,84</t>
  </si>
  <si>
    <t>6.759,60</t>
  </si>
  <si>
    <t>13.519,20</t>
  </si>
  <si>
    <t>957,00</t>
  </si>
  <si>
    <t>13.398,00</t>
  </si>
  <si>
    <t>457,4130943</t>
  </si>
  <si>
    <t>29,27</t>
  </si>
  <si>
    <t>13.390,27</t>
  </si>
  <si>
    <t>369,73</t>
  </si>
  <si>
    <t>142,59</t>
  </si>
  <si>
    <t>13.371,36</t>
  </si>
  <si>
    <t>33,80</t>
  </si>
  <si>
    <t>13.347,62</t>
  </si>
  <si>
    <t>143,33</t>
  </si>
  <si>
    <t>13.329,69</t>
  </si>
  <si>
    <t>3.316,84</t>
  </si>
  <si>
    <t>13.267,36</t>
  </si>
  <si>
    <t>3.309,13</t>
  </si>
  <si>
    <t>13.236,52</t>
  </si>
  <si>
    <t>4.370,00</t>
  </si>
  <si>
    <t>13.110,00</t>
  </si>
  <si>
    <t>101,64</t>
  </si>
  <si>
    <t>13.104,94</t>
  </si>
  <si>
    <t xml:space="preserve"> 00004235 </t>
  </si>
  <si>
    <t>CAVOUQUEIRO OU OPERADOR DE PERFURATRIZ / ROMPEDOR</t>
  </si>
  <si>
    <t>1.206,4348800</t>
  </si>
  <si>
    <t>10,84</t>
  </si>
  <si>
    <t>13.077,75</t>
  </si>
  <si>
    <t>6.497,36</t>
  </si>
  <si>
    <t>12.994,72</t>
  </si>
  <si>
    <t>7,65</t>
  </si>
  <si>
    <t>12.966,75</t>
  </si>
  <si>
    <t>15,57</t>
  </si>
  <si>
    <t>12.761,91</t>
  </si>
  <si>
    <t>1.123,10</t>
  </si>
  <si>
    <t>12.709,13</t>
  </si>
  <si>
    <t>26,24</t>
  </si>
  <si>
    <t>12.658,13</t>
  </si>
  <si>
    <t>75,59</t>
  </si>
  <si>
    <t>12.619,41</t>
  </si>
  <si>
    <t>740,25</t>
  </si>
  <si>
    <t>12.584,25</t>
  </si>
  <si>
    <t>256,80</t>
  </si>
  <si>
    <t>83,39</t>
  </si>
  <si>
    <t>12.500,00</t>
  </si>
  <si>
    <t>282,78</t>
  </si>
  <si>
    <t>12.442,32</t>
  </si>
  <si>
    <t>12.406,72</t>
  </si>
  <si>
    <t>0,0286220</t>
  </si>
  <si>
    <t>432.774,36</t>
  </si>
  <si>
    <t>12.386,87</t>
  </si>
  <si>
    <t>26,5851000</t>
  </si>
  <si>
    <t>463,89</t>
  </si>
  <si>
    <t>12.332,56</t>
  </si>
  <si>
    <t>16,29</t>
  </si>
  <si>
    <t>12.217,50</t>
  </si>
  <si>
    <t>121,37</t>
  </si>
  <si>
    <t>12.137,00</t>
  </si>
  <si>
    <t>6.013,32</t>
  </si>
  <si>
    <t>12.026,64</t>
  </si>
  <si>
    <t>12,89</t>
  </si>
  <si>
    <t>11.963,86</t>
  </si>
  <si>
    <t>11.958,66</t>
  </si>
  <si>
    <t>2.742,4217436</t>
  </si>
  <si>
    <t>131,3610426</t>
  </si>
  <si>
    <t>4,34</t>
  </si>
  <si>
    <t>0,21</t>
  </si>
  <si>
    <t>11.901,29</t>
  </si>
  <si>
    <t>27,59</t>
  </si>
  <si>
    <t>106,7915036</t>
  </si>
  <si>
    <t>1.228,1021337</t>
  </si>
  <si>
    <t>12,91</t>
  </si>
  <si>
    <t>8,57</t>
  </si>
  <si>
    <t>1.379,11</t>
  </si>
  <si>
    <t>10.524,84</t>
  </si>
  <si>
    <t>11.903,25</t>
  </si>
  <si>
    <t>1.398,01</t>
  </si>
  <si>
    <t>11.899,16</t>
  </si>
  <si>
    <t>3.896,61</t>
  </si>
  <si>
    <t>11.689,83</t>
  </si>
  <si>
    <t>67,0200349</t>
  </si>
  <si>
    <t>174,10</t>
  </si>
  <si>
    <t>60,29</t>
  </si>
  <si>
    <t>11.668,30</t>
  </si>
  <si>
    <t>11.647,10</t>
  </si>
  <si>
    <t>1.158,36</t>
  </si>
  <si>
    <t>11.583,60</t>
  </si>
  <si>
    <t>5.741,98</t>
  </si>
  <si>
    <t>11.483,96</t>
  </si>
  <si>
    <t>304,31</t>
  </si>
  <si>
    <t>11.462,43</t>
  </si>
  <si>
    <t>13,84</t>
  </si>
  <si>
    <t>11.452,55</t>
  </si>
  <si>
    <t>99,81</t>
  </si>
  <si>
    <t>1.893,50</t>
  </si>
  <si>
    <t>11.361,00</t>
  </si>
  <si>
    <t>5.571,42</t>
  </si>
  <si>
    <t>11.142,84</t>
  </si>
  <si>
    <t>11.118,65</t>
  </si>
  <si>
    <t>283,5140000</t>
  </si>
  <si>
    <t>39,03</t>
  </si>
  <si>
    <t>11.065,55</t>
  </si>
  <si>
    <t>5.525,00</t>
  </si>
  <si>
    <t>11.050,00</t>
  </si>
  <si>
    <t>3.680,98</t>
  </si>
  <si>
    <t>11.042,94</t>
  </si>
  <si>
    <t>17,42</t>
  </si>
  <si>
    <t>11.011,18</t>
  </si>
  <si>
    <t>11,10</t>
  </si>
  <si>
    <t>10.905,99</t>
  </si>
  <si>
    <t>181,53</t>
  </si>
  <si>
    <t>10.891,80</t>
  </si>
  <si>
    <t>105,30</t>
  </si>
  <si>
    <t>10.884,55</t>
  </si>
  <si>
    <t>95,61</t>
  </si>
  <si>
    <t>10.666,33</t>
  </si>
  <si>
    <t>10.650,25</t>
  </si>
  <si>
    <t>13,34</t>
  </si>
  <si>
    <t>10.637,57</t>
  </si>
  <si>
    <t>628,9753087</t>
  </si>
  <si>
    <t>10.585,65</t>
  </si>
  <si>
    <t>10.575,00</t>
  </si>
  <si>
    <t>82,47</t>
  </si>
  <si>
    <t>10.571,62</t>
  </si>
  <si>
    <t>5.266,39</t>
  </si>
  <si>
    <t>10.532,78</t>
  </si>
  <si>
    <t>174,29</t>
  </si>
  <si>
    <t>10.457,40</t>
  </si>
  <si>
    <t>166,68</t>
  </si>
  <si>
    <t>10.390,83</t>
  </si>
  <si>
    <t>164,10</t>
  </si>
  <si>
    <t>10.338,40</t>
  </si>
  <si>
    <t>2,82</t>
  </si>
  <si>
    <t>10.319,48</t>
  </si>
  <si>
    <t>10.289,65</t>
  </si>
  <si>
    <t>10.247,91</t>
  </si>
  <si>
    <t>229,63</t>
  </si>
  <si>
    <t>10.221,56</t>
  </si>
  <si>
    <t>5,20</t>
  </si>
  <si>
    <t>10.210,20</t>
  </si>
  <si>
    <t>1.018,45</t>
  </si>
  <si>
    <t>10.184,50</t>
  </si>
  <si>
    <t>1.696,09</t>
  </si>
  <si>
    <t>10.176,54</t>
  </si>
  <si>
    <t>5.076,07</t>
  </si>
  <si>
    <t>10.152,14</t>
  </si>
  <si>
    <t xml:space="preserve"> SE0602 </t>
  </si>
  <si>
    <t>10.081,67</t>
  </si>
  <si>
    <t>11,27</t>
  </si>
  <si>
    <t>10.030,12</t>
  </si>
  <si>
    <t>8,12</t>
  </si>
  <si>
    <t>10.003,72</t>
  </si>
  <si>
    <t>10.000,00</t>
  </si>
  <si>
    <t>15,39</t>
  </si>
  <si>
    <t>9.975,83</t>
  </si>
  <si>
    <t>118,67</t>
  </si>
  <si>
    <t>9.889,21</t>
  </si>
  <si>
    <t>670,5994922</t>
  </si>
  <si>
    <t>14,57</t>
  </si>
  <si>
    <t>9.772,38</t>
  </si>
  <si>
    <t>4.883,04</t>
  </si>
  <si>
    <t>9.766,08</t>
  </si>
  <si>
    <t>47,13</t>
  </si>
  <si>
    <t>9.660,93</t>
  </si>
  <si>
    <t>42,93</t>
  </si>
  <si>
    <t>9.653,66</t>
  </si>
  <si>
    <t>942,15</t>
  </si>
  <si>
    <t>9.421,50</t>
  </si>
  <si>
    <t>4.689,71</t>
  </si>
  <si>
    <t>9.379,42</t>
  </si>
  <si>
    <t>9,27</t>
  </si>
  <si>
    <t>9.055,76</t>
  </si>
  <si>
    <t>69,14</t>
  </si>
  <si>
    <t>9.051,59</t>
  </si>
  <si>
    <t>69,09</t>
  </si>
  <si>
    <t>8.981,70</t>
  </si>
  <si>
    <t>8.967,33</t>
  </si>
  <si>
    <t>26,45</t>
  </si>
  <si>
    <t>8.842,87</t>
  </si>
  <si>
    <t>2,61</t>
  </si>
  <si>
    <t>8.816,58</t>
  </si>
  <si>
    <t>13,95</t>
  </si>
  <si>
    <t>8.797,10</t>
  </si>
  <si>
    <t>197,50</t>
  </si>
  <si>
    <t>8.791,28</t>
  </si>
  <si>
    <t>625,69</t>
  </si>
  <si>
    <t>8.759,66</t>
  </si>
  <si>
    <t>557,50</t>
  </si>
  <si>
    <t>8.738,09</t>
  </si>
  <si>
    <t>4.350,76</t>
  </si>
  <si>
    <t>8.701,52</t>
  </si>
  <si>
    <t>2,11</t>
  </si>
  <si>
    <t>8.684,76</t>
  </si>
  <si>
    <t>45,28</t>
  </si>
  <si>
    <t>25,41</t>
  </si>
  <si>
    <t>8.639,40</t>
  </si>
  <si>
    <t>21,36</t>
  </si>
  <si>
    <t>8.555,42</t>
  </si>
  <si>
    <t>9,57</t>
  </si>
  <si>
    <t>8.530,46</t>
  </si>
  <si>
    <t>8.524,80</t>
  </si>
  <si>
    <t>36,9946634</t>
  </si>
  <si>
    <t>100,0222338</t>
  </si>
  <si>
    <t>96,10</t>
  </si>
  <si>
    <t>49,60</t>
  </si>
  <si>
    <t>3.555,34</t>
  </si>
  <si>
    <t>4.961,10</t>
  </si>
  <si>
    <t>4.250,00</t>
  </si>
  <si>
    <t>8.500,00</t>
  </si>
  <si>
    <t>4.231,35</t>
  </si>
  <si>
    <t>8.462,70</t>
  </si>
  <si>
    <t>10,67</t>
  </si>
  <si>
    <t>8.461,31</t>
  </si>
  <si>
    <t>8.450,17</t>
  </si>
  <si>
    <t>43,53</t>
  </si>
  <si>
    <t>8.444,66</t>
  </si>
  <si>
    <t>2.107,89</t>
  </si>
  <si>
    <t>8.431,56</t>
  </si>
  <si>
    <t>8.411,85</t>
  </si>
  <si>
    <t>120,00</t>
  </si>
  <si>
    <t>8.400,00</t>
  </si>
  <si>
    <t>4.185,00</t>
  </si>
  <si>
    <t>8.370,00</t>
  </si>
  <si>
    <t>4.162,83</t>
  </si>
  <si>
    <t>8.325,66</t>
  </si>
  <si>
    <t xml:space="preserve"> P9802 </t>
  </si>
  <si>
    <t>Ajudante especializado</t>
  </si>
  <si>
    <t>8.322,10</t>
  </si>
  <si>
    <t>8.272,32</t>
  </si>
  <si>
    <t>125,18</t>
  </si>
  <si>
    <t>8.258,75</t>
  </si>
  <si>
    <t>105,00</t>
  </si>
  <si>
    <t>8.226,86</t>
  </si>
  <si>
    <t>1.506,0108000</t>
  </si>
  <si>
    <t>8.222,82</t>
  </si>
  <si>
    <t>9,96</t>
  </si>
  <si>
    <t>8.217,00</t>
  </si>
  <si>
    <t>5,88</t>
  </si>
  <si>
    <t>8.034,93</t>
  </si>
  <si>
    <t>1.332,14</t>
  </si>
  <si>
    <t>7.992,84</t>
  </si>
  <si>
    <t>3.988,86</t>
  </si>
  <si>
    <t>7.977,72</t>
  </si>
  <si>
    <t>10,98</t>
  </si>
  <si>
    <t>7.960,95</t>
  </si>
  <si>
    <t>484,52</t>
  </si>
  <si>
    <t>7.946,61</t>
  </si>
  <si>
    <t>186,04</t>
  </si>
  <si>
    <t>7.869,49</t>
  </si>
  <si>
    <t>59,47</t>
  </si>
  <si>
    <t>7.849,71</t>
  </si>
  <si>
    <t>129,78</t>
  </si>
  <si>
    <t>7.786,80</t>
  </si>
  <si>
    <t>7.780,68</t>
  </si>
  <si>
    <t>590,2760840</t>
  </si>
  <si>
    <t>12,64</t>
  </si>
  <si>
    <t>7.461,21</t>
  </si>
  <si>
    <t>311,40</t>
  </si>
  <si>
    <t>10,45</t>
  </si>
  <si>
    <t>7.710,01</t>
  </si>
  <si>
    <t>1.097,8968000</t>
  </si>
  <si>
    <t>6,92</t>
  </si>
  <si>
    <t>7.600,74</t>
  </si>
  <si>
    <t xml:space="preserve"> 062626 </t>
  </si>
  <si>
    <t>SONDAGEM ROTATIVA S.P.T./METRO-DIAMETRO 2.1/2"</t>
  </si>
  <si>
    <t>7.562,00</t>
  </si>
  <si>
    <t>3.773,90</t>
  </si>
  <si>
    <t>7.547,80</t>
  </si>
  <si>
    <t>92,6085840</t>
  </si>
  <si>
    <t>81,37</t>
  </si>
  <si>
    <t>7.535,56</t>
  </si>
  <si>
    <t>535,5819470</t>
  </si>
  <si>
    <t>7.498,15</t>
  </si>
  <si>
    <t>46,7202140</t>
  </si>
  <si>
    <t>160,44</t>
  </si>
  <si>
    <t>94,58</t>
  </si>
  <si>
    <t>7.495,91</t>
  </si>
  <si>
    <t>413,84</t>
  </si>
  <si>
    <t>7.449,12</t>
  </si>
  <si>
    <t>53,13</t>
  </si>
  <si>
    <t>7.438,20</t>
  </si>
  <si>
    <t>3.716,16</t>
  </si>
  <si>
    <t>7.432,32</t>
  </si>
  <si>
    <t>199,40</t>
  </si>
  <si>
    <t>7.401,37</t>
  </si>
  <si>
    <t>10,60</t>
  </si>
  <si>
    <t>7.356,08</t>
  </si>
  <si>
    <t>3.667,80</t>
  </si>
  <si>
    <t>7.335,60</t>
  </si>
  <si>
    <t>7.329,07</t>
  </si>
  <si>
    <t>7.321,41</t>
  </si>
  <si>
    <t>38,90</t>
  </si>
  <si>
    <t>7.075,78</t>
  </si>
  <si>
    <t>37,73</t>
  </si>
  <si>
    <t>7.075,32</t>
  </si>
  <si>
    <t>801.463,90</t>
  </si>
  <si>
    <t>7.069,47</t>
  </si>
  <si>
    <t>7.052,55</t>
  </si>
  <si>
    <t>433,93</t>
  </si>
  <si>
    <t>6.942,88</t>
  </si>
  <si>
    <t>6.913,54</t>
  </si>
  <si>
    <t>7,11</t>
  </si>
  <si>
    <t>6.895,63</t>
  </si>
  <si>
    <t>240,38</t>
  </si>
  <si>
    <t>6.889,29</t>
  </si>
  <si>
    <t>2,04</t>
  </si>
  <si>
    <t>6.862,49</t>
  </si>
  <si>
    <t>32,38</t>
  </si>
  <si>
    <t>6.856,77</t>
  </si>
  <si>
    <t>6.847,20</t>
  </si>
  <si>
    <t>2.281,74</t>
  </si>
  <si>
    <t>6.845,22</t>
  </si>
  <si>
    <t>3.400,00</t>
  </si>
  <si>
    <t>6.800,00</t>
  </si>
  <si>
    <t>35,00</t>
  </si>
  <si>
    <t>484,4754102</t>
  </si>
  <si>
    <t>13,65</t>
  </si>
  <si>
    <t>6.613,09</t>
  </si>
  <si>
    <t>6.601,41</t>
  </si>
  <si>
    <t>511,72</t>
  </si>
  <si>
    <t>206,50</t>
  </si>
  <si>
    <t>6.582,07</t>
  </si>
  <si>
    <t>83,8778840</t>
  </si>
  <si>
    <t>78,37</t>
  </si>
  <si>
    <t>6.573,51</t>
  </si>
  <si>
    <t>354,78</t>
  </si>
  <si>
    <t>6.556,33</t>
  </si>
  <si>
    <t>16,55</t>
  </si>
  <si>
    <t>6.524,34</t>
  </si>
  <si>
    <t>649,02</t>
  </si>
  <si>
    <t>6.490,20</t>
  </si>
  <si>
    <t>6.460,00</t>
  </si>
  <si>
    <t>6.438,09</t>
  </si>
  <si>
    <t>23,93</t>
  </si>
  <si>
    <t>6.433,69</t>
  </si>
  <si>
    <t>159,95</t>
  </si>
  <si>
    <t>6.398,00</t>
  </si>
  <si>
    <t>3.187,50</t>
  </si>
  <si>
    <t>6.375,00</t>
  </si>
  <si>
    <t>0,0863284</t>
  </si>
  <si>
    <t>73.793,06</t>
  </si>
  <si>
    <t>6.370,44</t>
  </si>
  <si>
    <t>3.172,50</t>
  </si>
  <si>
    <t>6.345,00</t>
  </si>
  <si>
    <t>394,44</t>
  </si>
  <si>
    <t>6.326,03</t>
  </si>
  <si>
    <t>52,25</t>
  </si>
  <si>
    <t>6.270,00</t>
  </si>
  <si>
    <t>6.256,32</t>
  </si>
  <si>
    <t>201,55</t>
  </si>
  <si>
    <t>6.248,05</t>
  </si>
  <si>
    <t>29,83</t>
  </si>
  <si>
    <t>6.244,84</t>
  </si>
  <si>
    <t>8.296,2588791</t>
  </si>
  <si>
    <t>976,8556524</t>
  </si>
  <si>
    <t>0,69</t>
  </si>
  <si>
    <t>5.741,01</t>
  </si>
  <si>
    <t>459,12</t>
  </si>
  <si>
    <t>618,10</t>
  </si>
  <si>
    <t>6.181,00</t>
  </si>
  <si>
    <t>122,40</t>
  </si>
  <si>
    <t>6.161,62</t>
  </si>
  <si>
    <t>14,59</t>
  </si>
  <si>
    <t>6.134,80</t>
  </si>
  <si>
    <t>93,82</t>
  </si>
  <si>
    <t>6.098,30</t>
  </si>
  <si>
    <t>23,42</t>
  </si>
  <si>
    <t>6.089,20</t>
  </si>
  <si>
    <t>795,3905136</t>
  </si>
  <si>
    <t>6.029,06</t>
  </si>
  <si>
    <t>300,00</t>
  </si>
  <si>
    <t>6.000,00</t>
  </si>
  <si>
    <t>600,00</t>
  </si>
  <si>
    <t>16,84</t>
  </si>
  <si>
    <t>5.991,28</t>
  </si>
  <si>
    <t>2.975,43</t>
  </si>
  <si>
    <t>5.950,86</t>
  </si>
  <si>
    <t>2.961,00</t>
  </si>
  <si>
    <t>5.922,00</t>
  </si>
  <si>
    <t>1.477,92</t>
  </si>
  <si>
    <t>5.911,68</t>
  </si>
  <si>
    <t>0,0101512</t>
  </si>
  <si>
    <t>579.405,39</t>
  </si>
  <si>
    <t>5.881,66</t>
  </si>
  <si>
    <t>39,20</t>
  </si>
  <si>
    <t>5.850,21</t>
  </si>
  <si>
    <t>584,38</t>
  </si>
  <si>
    <t>5.843,80</t>
  </si>
  <si>
    <t>4,60</t>
  </si>
  <si>
    <t>5.796,00</t>
  </si>
  <si>
    <t>1.445,65</t>
  </si>
  <si>
    <t>5.782,60</t>
  </si>
  <si>
    <t xml:space="preserve"> 000157 </t>
  </si>
  <si>
    <t>LAMINADO MELAMINICO 1,3mm 1,25x3,08m (3,85m2)FOS/BRILHO</t>
  </si>
  <si>
    <t>55,4000000</t>
  </si>
  <si>
    <t>102,97</t>
  </si>
  <si>
    <t>5.704,54</t>
  </si>
  <si>
    <t>365,1740840</t>
  </si>
  <si>
    <t>15,36</t>
  </si>
  <si>
    <t>5.607,98</t>
  </si>
  <si>
    <t xml:space="preserve"> 074116 </t>
  </si>
  <si>
    <t>BARRA DE EQUIPONTENCIALIZACAO 44,8cm COM TERMINAL DE COBRE</t>
  </si>
  <si>
    <t>139,00</t>
  </si>
  <si>
    <t>5.560,00</t>
  </si>
  <si>
    <t>50,42</t>
  </si>
  <si>
    <t>5.546,20</t>
  </si>
  <si>
    <t>5.529,51</t>
  </si>
  <si>
    <t>1,93</t>
  </si>
  <si>
    <t>5.512,08</t>
  </si>
  <si>
    <t>305,6080000</t>
  </si>
  <si>
    <t>18,02</t>
  </si>
  <si>
    <t>5.507,06</t>
  </si>
  <si>
    <t>21,58</t>
  </si>
  <si>
    <t>5.481,32</t>
  </si>
  <si>
    <t>5.436,23</t>
  </si>
  <si>
    <t>2.709,38</t>
  </si>
  <si>
    <t>5.418,76</t>
  </si>
  <si>
    <t>53.881,11</t>
  </si>
  <si>
    <t>5.418,41</t>
  </si>
  <si>
    <t>5.385,32</t>
  </si>
  <si>
    <t>10,53</t>
  </si>
  <si>
    <t>5.222,88</t>
  </si>
  <si>
    <t>5.211,54</t>
  </si>
  <si>
    <t>41,95</t>
  </si>
  <si>
    <t>5.201,80</t>
  </si>
  <si>
    <t>3,63</t>
  </si>
  <si>
    <t>5.183,64</t>
  </si>
  <si>
    <t>169,71</t>
  </si>
  <si>
    <t>5.091,30</t>
  </si>
  <si>
    <t>5.062,80</t>
  </si>
  <si>
    <t>2.515,83</t>
  </si>
  <si>
    <t>5.031,66</t>
  </si>
  <si>
    <t>4,94</t>
  </si>
  <si>
    <t>5.011,92</t>
  </si>
  <si>
    <t>30,07</t>
  </si>
  <si>
    <t>4.991,62</t>
  </si>
  <si>
    <t>590,8466496</t>
  </si>
  <si>
    <t>8,43</t>
  </si>
  <si>
    <t>4.980,84</t>
  </si>
  <si>
    <t xml:space="preserve"> 030488 </t>
  </si>
  <si>
    <t>PERFURATRIZ MANUAL ATLAS 15H GAS.2,0CV</t>
  </si>
  <si>
    <t>16,40</t>
  </si>
  <si>
    <t>4.920,00</t>
  </si>
  <si>
    <t>4.901,79</t>
  </si>
  <si>
    <t>18,47</t>
  </si>
  <si>
    <t>4.839,14</t>
  </si>
  <si>
    <t>201,43</t>
  </si>
  <si>
    <t>4.834,32</t>
  </si>
  <si>
    <t>230,00</t>
  </si>
  <si>
    <t>4.830,00</t>
  </si>
  <si>
    <t>4.782,13</t>
  </si>
  <si>
    <t>101,26</t>
  </si>
  <si>
    <t>4.759,22</t>
  </si>
  <si>
    <t>1.189,76</t>
  </si>
  <si>
    <t>4.759,04</t>
  </si>
  <si>
    <t>14,35</t>
  </si>
  <si>
    <t>4.751,68</t>
  </si>
  <si>
    <t>468,28</t>
  </si>
  <si>
    <t>4.682,80</t>
  </si>
  <si>
    <t>2.330,83</t>
  </si>
  <si>
    <t>4.661,66</t>
  </si>
  <si>
    <t>5,55</t>
  </si>
  <si>
    <t>4.600,95</t>
  </si>
  <si>
    <t>4.595,92</t>
  </si>
  <si>
    <t>23,19</t>
  </si>
  <si>
    <t>4.587,56</t>
  </si>
  <si>
    <t>163,6755374</t>
  </si>
  <si>
    <t>27,60</t>
  </si>
  <si>
    <t>4.517,44</t>
  </si>
  <si>
    <t>751,51</t>
  </si>
  <si>
    <t>4.509,06</t>
  </si>
  <si>
    <t>40,70</t>
  </si>
  <si>
    <t>4.477,00</t>
  </si>
  <si>
    <t>10,44</t>
  </si>
  <si>
    <t>4.463,20</t>
  </si>
  <si>
    <t>101,10</t>
  </si>
  <si>
    <t>4.448,40</t>
  </si>
  <si>
    <t>12,49</t>
  </si>
  <si>
    <t>4.446,44</t>
  </si>
  <si>
    <t>116,53</t>
  </si>
  <si>
    <t>4.428,14</t>
  </si>
  <si>
    <t>4.411,57</t>
  </si>
  <si>
    <t>2.189,94</t>
  </si>
  <si>
    <t>4.379,88</t>
  </si>
  <si>
    <t>132,32</t>
  </si>
  <si>
    <t>4.366,56</t>
  </si>
  <si>
    <t xml:space="preserve"> 005037 </t>
  </si>
  <si>
    <t>ALUGUEL HORA TORRE PARA SONDAGEM PERCUSSAO/TRIPE 6,0m</t>
  </si>
  <si>
    <t>14,50</t>
  </si>
  <si>
    <t>4.350,00</t>
  </si>
  <si>
    <t>4.316,78</t>
  </si>
  <si>
    <t>23,27</t>
  </si>
  <si>
    <t>4.307,28</t>
  </si>
  <si>
    <t>214,21</t>
  </si>
  <si>
    <t>4.284,20</t>
  </si>
  <si>
    <t>75,39</t>
  </si>
  <si>
    <t>43,02</t>
  </si>
  <si>
    <t>4.274,00</t>
  </si>
  <si>
    <t>104,61</t>
  </si>
  <si>
    <t>4.184,40</t>
  </si>
  <si>
    <t>13,04</t>
  </si>
  <si>
    <t>4.172,32</t>
  </si>
  <si>
    <t>346,29</t>
  </si>
  <si>
    <t>4.155,48</t>
  </si>
  <si>
    <t xml:space="preserve"> 038463 </t>
  </si>
  <si>
    <t>ACESSIBILIDADE - SINALIZADOR VISUAL PARA DEGRAUS EM BORRACHA AMARELO AUTO ADESIVO 20x3cmSETON</t>
  </si>
  <si>
    <t>4.118,40</t>
  </si>
  <si>
    <t>4.100,00</t>
  </si>
  <si>
    <t>23,90</t>
  </si>
  <si>
    <t>4.079,16</t>
  </si>
  <si>
    <t>36,00</t>
  </si>
  <si>
    <t>4.066,90</t>
  </si>
  <si>
    <t>5.500,00</t>
  </si>
  <si>
    <t>4.052,40</t>
  </si>
  <si>
    <t>403,60</t>
  </si>
  <si>
    <t>4.036,00</t>
  </si>
  <si>
    <t>4.001,40</t>
  </si>
  <si>
    <t>328,49</t>
  </si>
  <si>
    <t>3.941,88</t>
  </si>
  <si>
    <t>8,87</t>
  </si>
  <si>
    <t>3.935,89</t>
  </si>
  <si>
    <t>94,88</t>
  </si>
  <si>
    <t>3.935,62</t>
  </si>
  <si>
    <t>31,73</t>
  </si>
  <si>
    <t>3.934,52</t>
  </si>
  <si>
    <t>1.964,97</t>
  </si>
  <si>
    <t>3.929,94</t>
  </si>
  <si>
    <t>653,90</t>
  </si>
  <si>
    <t>3.923,40</t>
  </si>
  <si>
    <t>3.919,44</t>
  </si>
  <si>
    <t xml:space="preserve"> 008031 </t>
  </si>
  <si>
    <t>FECHADURA INTERNA UNO 55mm OXIDADO IMAB</t>
  </si>
  <si>
    <t>195,50</t>
  </si>
  <si>
    <t>3.910,00</t>
  </si>
  <si>
    <t>2.473,2974980</t>
  </si>
  <si>
    <t>1,58</t>
  </si>
  <si>
    <t>3.907,81</t>
  </si>
  <si>
    <t>15,03</t>
  </si>
  <si>
    <t>3.907,80</t>
  </si>
  <si>
    <t>23,6750372</t>
  </si>
  <si>
    <t>165,00</t>
  </si>
  <si>
    <t>3.906,38</t>
  </si>
  <si>
    <t>3.880,74</t>
  </si>
  <si>
    <t>425,98</t>
  </si>
  <si>
    <t>3.833,82</t>
  </si>
  <si>
    <t>69,17</t>
  </si>
  <si>
    <t>3.754,15</t>
  </si>
  <si>
    <t>22,14</t>
  </si>
  <si>
    <t>3.749,54</t>
  </si>
  <si>
    <t xml:space="preserve"> P9810 </t>
  </si>
  <si>
    <t>Eletricista</t>
  </si>
  <si>
    <t>145,0320000</t>
  </si>
  <si>
    <t>25,83</t>
  </si>
  <si>
    <t>3.745,57</t>
  </si>
  <si>
    <t>372,58</t>
  </si>
  <si>
    <t>3.725,80</t>
  </si>
  <si>
    <t>3.961,1257061</t>
  </si>
  <si>
    <t>3.723,46</t>
  </si>
  <si>
    <t>1.231,60</t>
  </si>
  <si>
    <t>3.694,80</t>
  </si>
  <si>
    <t>601.000,00</t>
  </si>
  <si>
    <t>3.684,19</t>
  </si>
  <si>
    <t>281,39</t>
  </si>
  <si>
    <t>3.658,07</t>
  </si>
  <si>
    <t>36,50</t>
  </si>
  <si>
    <t>3.650,00</t>
  </si>
  <si>
    <t>50,16</t>
  </si>
  <si>
    <t>3.597,10</t>
  </si>
  <si>
    <t>0,1587335</t>
  </si>
  <si>
    <t>22.354,57</t>
  </si>
  <si>
    <t>3.548,42</t>
  </si>
  <si>
    <t>11,06</t>
  </si>
  <si>
    <t>3.547,61</t>
  </si>
  <si>
    <t>137,1311369</t>
  </si>
  <si>
    <t>25,78</t>
  </si>
  <si>
    <t>7,57</t>
  </si>
  <si>
    <t>3.535,45</t>
  </si>
  <si>
    <t xml:space="preserve"> M3947 </t>
  </si>
  <si>
    <t>Tubo em aço - E = 3,00 mm e seção de 40 x 40 mm</t>
  </si>
  <si>
    <t>168,1036875</t>
  </si>
  <si>
    <t>20,63</t>
  </si>
  <si>
    <t>3.467,71</t>
  </si>
  <si>
    <t>4,09</t>
  </si>
  <si>
    <t>3.457,89</t>
  </si>
  <si>
    <t>3.455,59</t>
  </si>
  <si>
    <t>14,33</t>
  </si>
  <si>
    <t>3.439,20</t>
  </si>
  <si>
    <t>3.435,70</t>
  </si>
  <si>
    <t>3.410,42</t>
  </si>
  <si>
    <t>99,69%</t>
  </si>
  <si>
    <t>3.392,28</t>
  </si>
  <si>
    <t>101,79</t>
  </si>
  <si>
    <t>3.359,07</t>
  </si>
  <si>
    <t>11.922,6000000</t>
  </si>
  <si>
    <t>0,28</t>
  </si>
  <si>
    <t>3.338,33</t>
  </si>
  <si>
    <t>3.325,98</t>
  </si>
  <si>
    <t>99,70%</t>
  </si>
  <si>
    <t>25,65</t>
  </si>
  <si>
    <t>3.308,85</t>
  </si>
  <si>
    <t>69,21</t>
  </si>
  <si>
    <t>3.305,81</t>
  </si>
  <si>
    <t>149,95</t>
  </si>
  <si>
    <t>3.298,90</t>
  </si>
  <si>
    <t>3.297,63</t>
  </si>
  <si>
    <t>271,19</t>
  </si>
  <si>
    <t>3.254,28</t>
  </si>
  <si>
    <t>21,50</t>
  </si>
  <si>
    <t>3.232,76</t>
  </si>
  <si>
    <t>1.607,79</t>
  </si>
  <si>
    <t>3.215,58</t>
  </si>
  <si>
    <t>341,02</t>
  </si>
  <si>
    <t>133,58</t>
  </si>
  <si>
    <t>3.204,05</t>
  </si>
  <si>
    <t>1,78</t>
  </si>
  <si>
    <t>3.204,00</t>
  </si>
  <si>
    <t>99,71%</t>
  </si>
  <si>
    <t>4,80</t>
  </si>
  <si>
    <t>3.172,80</t>
  </si>
  <si>
    <t>1.057,50</t>
  </si>
  <si>
    <t>14,92</t>
  </si>
  <si>
    <t>3.159,45</t>
  </si>
  <si>
    <t>525,30</t>
  </si>
  <si>
    <t>3.151,80</t>
  </si>
  <si>
    <t>1.050,26</t>
  </si>
  <si>
    <t>3.150,78</t>
  </si>
  <si>
    <t>149,86</t>
  </si>
  <si>
    <t>3.147,06</t>
  </si>
  <si>
    <t>231,4782413</t>
  </si>
  <si>
    <t>3.136,53</t>
  </si>
  <si>
    <t>54,56</t>
  </si>
  <si>
    <t>3.109,92</t>
  </si>
  <si>
    <t>620,86</t>
  </si>
  <si>
    <t>3.104,30</t>
  </si>
  <si>
    <t>99,72%</t>
  </si>
  <si>
    <t xml:space="preserve"> 080101 </t>
  </si>
  <si>
    <t>PORTA MADEIRA LISA PINTURA 0,60x1,60m</t>
  </si>
  <si>
    <t>154,53</t>
  </si>
  <si>
    <t>3.090,60</t>
  </si>
  <si>
    <t>17,56</t>
  </si>
  <si>
    <t>3.090,55</t>
  </si>
  <si>
    <t>128,60</t>
  </si>
  <si>
    <t>3.086,40</t>
  </si>
  <si>
    <t>31,51</t>
  </si>
  <si>
    <t>3.081,95</t>
  </si>
  <si>
    <t>2,42</t>
  </si>
  <si>
    <t>3.076,77</t>
  </si>
  <si>
    <t>43,73</t>
  </si>
  <si>
    <t>3.061,10</t>
  </si>
  <si>
    <t>3.053,87</t>
  </si>
  <si>
    <t>274,95</t>
  </si>
  <si>
    <t>3.024,45</t>
  </si>
  <si>
    <t>250,90</t>
  </si>
  <si>
    <t>3.010,80</t>
  </si>
  <si>
    <t>99,73%</t>
  </si>
  <si>
    <t>1.502,56</t>
  </si>
  <si>
    <t>3.005,12</t>
  </si>
  <si>
    <t>9,36</t>
  </si>
  <si>
    <t>3.002,31</t>
  </si>
  <si>
    <t>55,52</t>
  </si>
  <si>
    <t>2.998,08</t>
  </si>
  <si>
    <t>27,16</t>
  </si>
  <si>
    <t>2.987,60</t>
  </si>
  <si>
    <t>993,16</t>
  </si>
  <si>
    <t>2.979,48</t>
  </si>
  <si>
    <t>2.977,44</t>
  </si>
  <si>
    <t>371,88</t>
  </si>
  <si>
    <t>2.975,04</t>
  </si>
  <si>
    <t>336,0343450</t>
  </si>
  <si>
    <t>8,77</t>
  </si>
  <si>
    <t>2.947,02</t>
  </si>
  <si>
    <t xml:space="preserve"> 012740 </t>
  </si>
  <si>
    <t>DOBRADICA LATAO CROMADO POLIDO 3,5cm x 3" PRETO</t>
  </si>
  <si>
    <t>48,89</t>
  </si>
  <si>
    <t>2.933,40</t>
  </si>
  <si>
    <t>34,18</t>
  </si>
  <si>
    <t>2.932,64</t>
  </si>
  <si>
    <t>99,74%</t>
  </si>
  <si>
    <t>2.909,25</t>
  </si>
  <si>
    <t>724,78</t>
  </si>
  <si>
    <t>2.899,12</t>
  </si>
  <si>
    <t>8,29</t>
  </si>
  <si>
    <t>2.872,63</t>
  </si>
  <si>
    <t>2.870,00</t>
  </si>
  <si>
    <t>90,44</t>
  </si>
  <si>
    <t>2.868,76</t>
  </si>
  <si>
    <t>2.865,68</t>
  </si>
  <si>
    <t>2.861,84</t>
  </si>
  <si>
    <t>2.860,35</t>
  </si>
  <si>
    <t>300,2449011</t>
  </si>
  <si>
    <t>422,6917971</t>
  </si>
  <si>
    <t>4,81</t>
  </si>
  <si>
    <t>3,35</t>
  </si>
  <si>
    <t>1.444,00</t>
  </si>
  <si>
    <t>1.416,02</t>
  </si>
  <si>
    <t>0,55</t>
  </si>
  <si>
    <t>2.845,11</t>
  </si>
  <si>
    <t>473,95</t>
  </si>
  <si>
    <t>2.843,70</t>
  </si>
  <si>
    <t>99,75%</t>
  </si>
  <si>
    <t>2.821,78</t>
  </si>
  <si>
    <t xml:space="preserve"> P9822 </t>
  </si>
  <si>
    <t>Pintor</t>
  </si>
  <si>
    <t>24,85</t>
  </si>
  <si>
    <t>397,90</t>
  </si>
  <si>
    <t>2.785,30</t>
  </si>
  <si>
    <t>925,00</t>
  </si>
  <si>
    <t>2.775,00</t>
  </si>
  <si>
    <t>84,60</t>
  </si>
  <si>
    <t>2.707,20</t>
  </si>
  <si>
    <t>53,91</t>
  </si>
  <si>
    <t>2.695,50</t>
  </si>
  <si>
    <t>132,9785640</t>
  </si>
  <si>
    <t>20,23</t>
  </si>
  <si>
    <t>2.690,50</t>
  </si>
  <si>
    <t>2.680,00</t>
  </si>
  <si>
    <t>5,00</t>
  </si>
  <si>
    <t>2.677,91</t>
  </si>
  <si>
    <t>136,87</t>
  </si>
  <si>
    <t>2.673,24</t>
  </si>
  <si>
    <t>99,76%</t>
  </si>
  <si>
    <t>95,10</t>
  </si>
  <si>
    <t>2.662,80</t>
  </si>
  <si>
    <t>2.646,43</t>
  </si>
  <si>
    <t>2.644,93</t>
  </si>
  <si>
    <t>2.641,79</t>
  </si>
  <si>
    <t>2.621,30</t>
  </si>
  <si>
    <t>44,8624507</t>
  </si>
  <si>
    <t>58,33</t>
  </si>
  <si>
    <t>25,53</t>
  </si>
  <si>
    <t>2.616,86</t>
  </si>
  <si>
    <t>2.604,61</t>
  </si>
  <si>
    <t>39,59</t>
  </si>
  <si>
    <t>2.595,52</t>
  </si>
  <si>
    <t>249,00</t>
  </si>
  <si>
    <t>2.585,39</t>
  </si>
  <si>
    <t>2.577,29</t>
  </si>
  <si>
    <t>99,77%</t>
  </si>
  <si>
    <t>513,74</t>
  </si>
  <si>
    <t>2.568,70</t>
  </si>
  <si>
    <t>321,03</t>
  </si>
  <si>
    <t>2.568,24</t>
  </si>
  <si>
    <t>7,20</t>
  </si>
  <si>
    <t>2.563,20</t>
  </si>
  <si>
    <t>77,47</t>
  </si>
  <si>
    <t>2.556,51</t>
  </si>
  <si>
    <t>76,43</t>
  </si>
  <si>
    <t>2.522,19</t>
  </si>
  <si>
    <t>0,0041482</t>
  </si>
  <si>
    <t>607.047,10</t>
  </si>
  <si>
    <t>2.518,15</t>
  </si>
  <si>
    <t>2.518,04</t>
  </si>
  <si>
    <t>0,6595298</t>
  </si>
  <si>
    <t>3.799,16</t>
  </si>
  <si>
    <t>2.505,66</t>
  </si>
  <si>
    <t>0,0252845</t>
  </si>
  <si>
    <t>98.543,37</t>
  </si>
  <si>
    <t>2.491,62</t>
  </si>
  <si>
    <t>2.483,59</t>
  </si>
  <si>
    <t>2.480,40</t>
  </si>
  <si>
    <t>99,78%</t>
  </si>
  <si>
    <t>2.476,90</t>
  </si>
  <si>
    <t>2.467,58</t>
  </si>
  <si>
    <t>2.462,40</t>
  </si>
  <si>
    <t>2.453,60</t>
  </si>
  <si>
    <t>4,05</t>
  </si>
  <si>
    <t>2.441,34</t>
  </si>
  <si>
    <t xml:space="preserve"> E9205 </t>
  </si>
  <si>
    <t>Equipamento de corte a plasma CNC - 12.000 x 5.500 mm - 19,5 kW</t>
  </si>
  <si>
    <t>7,3708000</t>
  </si>
  <si>
    <t>14,7416000</t>
  </si>
  <si>
    <t>146,15</t>
  </si>
  <si>
    <t>90,83</t>
  </si>
  <si>
    <t>1.077,21</t>
  </si>
  <si>
    <t>1.338,98</t>
  </si>
  <si>
    <t xml:space="preserve"> 040264 </t>
  </si>
  <si>
    <t>ADUELA/BATENTE/MARCO/CAXONETE(60/90cm)MADEIRA P/PINTURA</t>
  </si>
  <si>
    <t>2.400,00</t>
  </si>
  <si>
    <t>47,77</t>
  </si>
  <si>
    <t>2.372,76</t>
  </si>
  <si>
    <t>7,80</t>
  </si>
  <si>
    <t>2.340,00</t>
  </si>
  <si>
    <t>2.330,60</t>
  </si>
  <si>
    <t>99,79%</t>
  </si>
  <si>
    <t>2.327,12</t>
  </si>
  <si>
    <t>581,63</t>
  </si>
  <si>
    <t>2.326,52</t>
  </si>
  <si>
    <t xml:space="preserve"> 00036796 </t>
  </si>
  <si>
    <t>TORNEIRA METALICA CROMADA DE MESA, PARA LAVATORIO, TEMPORIZADA PRESSAO FECHAMENTO AUTOMATICO, BICA BAIXA</t>
  </si>
  <si>
    <t>122,16</t>
  </si>
  <si>
    <t>2.321,04</t>
  </si>
  <si>
    <t>7,76</t>
  </si>
  <si>
    <t>2.316,20</t>
  </si>
  <si>
    <t>19,12</t>
  </si>
  <si>
    <t>2.294,40</t>
  </si>
  <si>
    <t>0,0179558</t>
  </si>
  <si>
    <t>127.600,00</t>
  </si>
  <si>
    <t>2.291,16</t>
  </si>
  <si>
    <t>2.287,86</t>
  </si>
  <si>
    <t>71,34</t>
  </si>
  <si>
    <t>2.282,88</t>
  </si>
  <si>
    <t>2.270,60</t>
  </si>
  <si>
    <t>2.266,54</t>
  </si>
  <si>
    <t>2.264,64</t>
  </si>
  <si>
    <t>2.250,00</t>
  </si>
  <si>
    <t>11,57</t>
  </si>
  <si>
    <t>2.225,95</t>
  </si>
  <si>
    <t>99,80%</t>
  </si>
  <si>
    <t>46,18</t>
  </si>
  <si>
    <t>2.207,99</t>
  </si>
  <si>
    <t>273,61</t>
  </si>
  <si>
    <t>2.188,88</t>
  </si>
  <si>
    <t>19,20</t>
  </si>
  <si>
    <t>2.187,24</t>
  </si>
  <si>
    <t>156,00</t>
  </si>
  <si>
    <t>2.184,00</t>
  </si>
  <si>
    <t>2.174,56</t>
  </si>
  <si>
    <t>2.168,36</t>
  </si>
  <si>
    <t>1.062,50</t>
  </si>
  <si>
    <t>2.125,00</t>
  </si>
  <si>
    <t>212,50</t>
  </si>
  <si>
    <t>155,9824977</t>
  </si>
  <si>
    <t>2.113,56</t>
  </si>
  <si>
    <t>450,4648999</t>
  </si>
  <si>
    <t>4,69</t>
  </si>
  <si>
    <t>2.112,68</t>
  </si>
  <si>
    <t>1.048,52</t>
  </si>
  <si>
    <t>2.097,04</t>
  </si>
  <si>
    <t>1.048,03</t>
  </si>
  <si>
    <t>2.096,06</t>
  </si>
  <si>
    <t>2.069,06</t>
  </si>
  <si>
    <t>2.041,18</t>
  </si>
  <si>
    <t>99,81%</t>
  </si>
  <si>
    <t>339,05</t>
  </si>
  <si>
    <t>2.034,30</t>
  </si>
  <si>
    <t>63,26</t>
  </si>
  <si>
    <t>2.024,32</t>
  </si>
  <si>
    <t>4,92</t>
  </si>
  <si>
    <t>2.012,41</t>
  </si>
  <si>
    <t>2.009,86</t>
  </si>
  <si>
    <t>20,49</t>
  </si>
  <si>
    <t>2.008,22</t>
  </si>
  <si>
    <t>682,22</t>
  </si>
  <si>
    <t>2.005,73</t>
  </si>
  <si>
    <t>17,21</t>
  </si>
  <si>
    <t>1.996,36</t>
  </si>
  <si>
    <t>10,94</t>
  </si>
  <si>
    <t>1.991,08</t>
  </si>
  <si>
    <t>3,83</t>
  </si>
  <si>
    <t>1.987,77</t>
  </si>
  <si>
    <t>5,52</t>
  </si>
  <si>
    <t>1.987,20</t>
  </si>
  <si>
    <t>4,49</t>
  </si>
  <si>
    <t>1.977,14</t>
  </si>
  <si>
    <t>0,0677022</t>
  </si>
  <si>
    <t>29.146,62</t>
  </si>
  <si>
    <t>1.973,29</t>
  </si>
  <si>
    <t>5,18</t>
  </si>
  <si>
    <t>1.968,40</t>
  </si>
  <si>
    <t>196,32</t>
  </si>
  <si>
    <t>1.963,20</t>
  </si>
  <si>
    <t>99,82%</t>
  </si>
  <si>
    <t>2,91</t>
  </si>
  <si>
    <t>1,92</t>
  </si>
  <si>
    <t>1.962,62</t>
  </si>
  <si>
    <t>163,30</t>
  </si>
  <si>
    <t>1.959,60</t>
  </si>
  <si>
    <t xml:space="preserve"> 11732 </t>
  </si>
  <si>
    <t>Válvula de esfera em latão d = 4" (bruto)</t>
  </si>
  <si>
    <t>485,89</t>
  </si>
  <si>
    <t>1.943,56</t>
  </si>
  <si>
    <t>184,2314900</t>
  </si>
  <si>
    <t>1.939,96</t>
  </si>
  <si>
    <t>14,16</t>
  </si>
  <si>
    <t>1.925,76</t>
  </si>
  <si>
    <t>1.918,96</t>
  </si>
  <si>
    <t>1.917,95</t>
  </si>
  <si>
    <t>106,25</t>
  </si>
  <si>
    <t>1.912,50</t>
  </si>
  <si>
    <t>5,94</t>
  </si>
  <si>
    <t>1.905,31</t>
  </si>
  <si>
    <t>945,63</t>
  </si>
  <si>
    <t>1.891,26</t>
  </si>
  <si>
    <t>1.876,82</t>
  </si>
  <si>
    <t>155,06</t>
  </si>
  <si>
    <t>1.860,72</t>
  </si>
  <si>
    <t>264,38</t>
  </si>
  <si>
    <t>1.850,66</t>
  </si>
  <si>
    <t>306,90</t>
  </si>
  <si>
    <t>1.841,40</t>
  </si>
  <si>
    <t>69,19</t>
  </si>
  <si>
    <t>1.826,75</t>
  </si>
  <si>
    <t>10,21</t>
  </si>
  <si>
    <t>1.824,99</t>
  </si>
  <si>
    <t>99,83%</t>
  </si>
  <si>
    <t>22,74</t>
  </si>
  <si>
    <t>1.819,20</t>
  </si>
  <si>
    <t>150,52</t>
  </si>
  <si>
    <t>1.806,24</t>
  </si>
  <si>
    <t>42,33</t>
  </si>
  <si>
    <t>1.795,11</t>
  </si>
  <si>
    <t>90,05</t>
  </si>
  <si>
    <t>1.790,62</t>
  </si>
  <si>
    <t>16,89</t>
  </si>
  <si>
    <t>1.785,15</t>
  </si>
  <si>
    <t>887,91</t>
  </si>
  <si>
    <t>1.775,82</t>
  </si>
  <si>
    <t>31,66</t>
  </si>
  <si>
    <t>1.772,96</t>
  </si>
  <si>
    <t>589,95</t>
  </si>
  <si>
    <t>1.769,85</t>
  </si>
  <si>
    <t>88,07</t>
  </si>
  <si>
    <t>1.761,40</t>
  </si>
  <si>
    <t>1.759,50</t>
  </si>
  <si>
    <t>27,32</t>
  </si>
  <si>
    <t>1.748,48</t>
  </si>
  <si>
    <t>1.744,24</t>
  </si>
  <si>
    <t>87,17</t>
  </si>
  <si>
    <t>1.743,40</t>
  </si>
  <si>
    <t>15,33</t>
  </si>
  <si>
    <t>1.742,65</t>
  </si>
  <si>
    <t>433,2666414</t>
  </si>
  <si>
    <t>1.733,07</t>
  </si>
  <si>
    <t>215,97</t>
  </si>
  <si>
    <t>1.727,76</t>
  </si>
  <si>
    <t>99,84%</t>
  </si>
  <si>
    <t>1.724,15</t>
  </si>
  <si>
    <t>37,29</t>
  </si>
  <si>
    <t>1.715,34</t>
  </si>
  <si>
    <t>142,60</t>
  </si>
  <si>
    <t>1.711,20</t>
  </si>
  <si>
    <t>1.700,00</t>
  </si>
  <si>
    <t>84,21</t>
  </si>
  <si>
    <t>1.684,20</t>
  </si>
  <si>
    <t>229,00</t>
  </si>
  <si>
    <t>1.681,06</t>
  </si>
  <si>
    <t>18,90</t>
  </si>
  <si>
    <t>1.679,55</t>
  </si>
  <si>
    <t>459,56</t>
  </si>
  <si>
    <t>1.677,39</t>
  </si>
  <si>
    <t>59,49</t>
  </si>
  <si>
    <t>1.665,72</t>
  </si>
  <si>
    <t>13,87</t>
  </si>
  <si>
    <t>1.664,40</t>
  </si>
  <si>
    <t>416,10</t>
  </si>
  <si>
    <t>19,39</t>
  </si>
  <si>
    <t>1.663,66</t>
  </si>
  <si>
    <t>12,69</t>
  </si>
  <si>
    <t>1.637,01</t>
  </si>
  <si>
    <t>88,86</t>
  </si>
  <si>
    <t>1.630,58</t>
  </si>
  <si>
    <t>40,33</t>
  </si>
  <si>
    <t>1.616,96</t>
  </si>
  <si>
    <t>63,59</t>
  </si>
  <si>
    <t>1.602,47</t>
  </si>
  <si>
    <t>28,55</t>
  </si>
  <si>
    <t>1.601,12</t>
  </si>
  <si>
    <t>1.600,00</t>
  </si>
  <si>
    <t>99,85%</t>
  </si>
  <si>
    <t>531,25</t>
  </si>
  <si>
    <t>1.593,75</t>
  </si>
  <si>
    <t>793,29</t>
  </si>
  <si>
    <t>1.586,58</t>
  </si>
  <si>
    <t>176,24</t>
  </si>
  <si>
    <t>1.586,16</t>
  </si>
  <si>
    <t>790,10</t>
  </si>
  <si>
    <t>1.580,20</t>
  </si>
  <si>
    <t>16,05</t>
  </si>
  <si>
    <t>1.578,41</t>
  </si>
  <si>
    <t>7,72</t>
  </si>
  <si>
    <t>1.575,43</t>
  </si>
  <si>
    <t>250,84</t>
  </si>
  <si>
    <t>133,77</t>
  </si>
  <si>
    <t>1.572,73</t>
  </si>
  <si>
    <t>19,49</t>
  </si>
  <si>
    <t>1.559,20</t>
  </si>
  <si>
    <t>36,09</t>
  </si>
  <si>
    <t>1.529,86</t>
  </si>
  <si>
    <t>107,62</t>
  </si>
  <si>
    <t>1.506,68</t>
  </si>
  <si>
    <t xml:space="preserve"> E9160 </t>
  </si>
  <si>
    <t>Vagão plataforma PNT com capacidade de 98 t - bitola larga</t>
  </si>
  <si>
    <t>62,8334938</t>
  </si>
  <si>
    <t>1.499,07</t>
  </si>
  <si>
    <t>1.491,36</t>
  </si>
  <si>
    <t>1.484,00</t>
  </si>
  <si>
    <t>1.480,39</t>
  </si>
  <si>
    <t>26,73</t>
  </si>
  <si>
    <t>1.480,25</t>
  </si>
  <si>
    <t xml:space="preserve"> 00036209 </t>
  </si>
  <si>
    <t>BARRA DE APOIO EM "L", EM ACO INOX POLIDO 80 X 80 CM, DIAMETRO MINIMO 3 CM</t>
  </si>
  <si>
    <t>368,43</t>
  </si>
  <si>
    <t>1.473,72</t>
  </si>
  <si>
    <t>245,23</t>
  </si>
  <si>
    <t>1.471,38</t>
  </si>
  <si>
    <t>99,86%</t>
  </si>
  <si>
    <t>8,96</t>
  </si>
  <si>
    <t>1.467,12</t>
  </si>
  <si>
    <t>949,43</t>
  </si>
  <si>
    <t>1.466,68</t>
  </si>
  <si>
    <t>10,52</t>
  </si>
  <si>
    <t>1.451,76</t>
  </si>
  <si>
    <t>1.447,97</t>
  </si>
  <si>
    <t>1.437,45</t>
  </si>
  <si>
    <t>7,77</t>
  </si>
  <si>
    <t>1.431,33</t>
  </si>
  <si>
    <t>26,44</t>
  </si>
  <si>
    <t>1.427,76</t>
  </si>
  <si>
    <t>47,59</t>
  </si>
  <si>
    <t>1.427,70</t>
  </si>
  <si>
    <t>23,36</t>
  </si>
  <si>
    <t>1.401,60</t>
  </si>
  <si>
    <t>232,65</t>
  </si>
  <si>
    <t>1.395,90</t>
  </si>
  <si>
    <t>348,58</t>
  </si>
  <si>
    <t>1.394,32</t>
  </si>
  <si>
    <t>1.382,85</t>
  </si>
  <si>
    <t>108,22</t>
  </si>
  <si>
    <t>1.382,64</t>
  </si>
  <si>
    <t>69,04</t>
  </si>
  <si>
    <t>1.367,68</t>
  </si>
  <si>
    <t>7,8916790</t>
  </si>
  <si>
    <t>172,83</t>
  </si>
  <si>
    <t>1.363,92</t>
  </si>
  <si>
    <t>929,8071497</t>
  </si>
  <si>
    <t>1,47</t>
  </si>
  <si>
    <t>0,98</t>
  </si>
  <si>
    <t>1.362,26</t>
  </si>
  <si>
    <t>113,40</t>
  </si>
  <si>
    <t>16,43</t>
  </si>
  <si>
    <t>1.343,40</t>
  </si>
  <si>
    <t>167,37</t>
  </si>
  <si>
    <t>1.338,96</t>
  </si>
  <si>
    <t>2,48</t>
  </si>
  <si>
    <t>1.324,19</t>
  </si>
  <si>
    <t>65,69</t>
  </si>
  <si>
    <t>1.313,80</t>
  </si>
  <si>
    <t>99,87%</t>
  </si>
  <si>
    <t>12,62</t>
  </si>
  <si>
    <t>1.312,48</t>
  </si>
  <si>
    <t>1.311,99</t>
  </si>
  <si>
    <t>1.308,00</t>
  </si>
  <si>
    <t>41,70</t>
  </si>
  <si>
    <t>1.292,70</t>
  </si>
  <si>
    <t>194,90</t>
  </si>
  <si>
    <t>1.291,85</t>
  </si>
  <si>
    <t>1.284,70</t>
  </si>
  <si>
    <t>10,00</t>
  </si>
  <si>
    <t>1.279,30</t>
  </si>
  <si>
    <t>1.275,00</t>
  </si>
  <si>
    <t>1.273,05</t>
  </si>
  <si>
    <t>1.267,56</t>
  </si>
  <si>
    <t>5.495,50</t>
  </si>
  <si>
    <t>1.262,72</t>
  </si>
  <si>
    <t>0,37</t>
  </si>
  <si>
    <t>1.259,23</t>
  </si>
  <si>
    <t>28,61</t>
  </si>
  <si>
    <t>1.230,23</t>
  </si>
  <si>
    <t>3,03</t>
  </si>
  <si>
    <t>1.229,63</t>
  </si>
  <si>
    <t>0,24</t>
  </si>
  <si>
    <t>1.209,60</t>
  </si>
  <si>
    <t>1.206,00</t>
  </si>
  <si>
    <t>1.203,14</t>
  </si>
  <si>
    <t>386,15</t>
  </si>
  <si>
    <t>1.185,37</t>
  </si>
  <si>
    <t>1.176,60</t>
  </si>
  <si>
    <t>1,74</t>
  </si>
  <si>
    <t>1.165,80</t>
  </si>
  <si>
    <t>99,88%</t>
  </si>
  <si>
    <t>21,66</t>
  </si>
  <si>
    <t>1.160,98</t>
  </si>
  <si>
    <t>3,59</t>
  </si>
  <si>
    <t>1.155,98</t>
  </si>
  <si>
    <t xml:space="preserve"> 001349 </t>
  </si>
  <si>
    <t>ALIZAR/MOLDURA MADEIRA DE LEI 1,5x4,5cm PARA PINTURA</t>
  </si>
  <si>
    <t>1.153,92</t>
  </si>
  <si>
    <t>570,78</t>
  </si>
  <si>
    <t>1.141,56</t>
  </si>
  <si>
    <t>1.138,29</t>
  </si>
  <si>
    <t>284,32</t>
  </si>
  <si>
    <t>1.137,28</t>
  </si>
  <si>
    <t>189,45</t>
  </si>
  <si>
    <t>1.136,70</t>
  </si>
  <si>
    <t>18,41</t>
  </si>
  <si>
    <t>1.134,98</t>
  </si>
  <si>
    <t>70,88</t>
  </si>
  <si>
    <t>1.134,08</t>
  </si>
  <si>
    <t>1.130,24</t>
  </si>
  <si>
    <t>278,19</t>
  </si>
  <si>
    <t>76,10</t>
  </si>
  <si>
    <t>1.038,42</t>
  </si>
  <si>
    <t>89,70</t>
  </si>
  <si>
    <t>187,83</t>
  </si>
  <si>
    <t>1.126,98</t>
  </si>
  <si>
    <t>140,24</t>
  </si>
  <si>
    <t>1.121,92</t>
  </si>
  <si>
    <t>10,59</t>
  </si>
  <si>
    <t>1.111,95</t>
  </si>
  <si>
    <t>3,24</t>
  </si>
  <si>
    <t>1.108,08</t>
  </si>
  <si>
    <t>Porta-dente de corte para fresadora e recicladora a frio</t>
  </si>
  <si>
    <t>299,16</t>
  </si>
  <si>
    <t>1.103,21</t>
  </si>
  <si>
    <t>110,23</t>
  </si>
  <si>
    <t>1.102,30</t>
  </si>
  <si>
    <t>275,17</t>
  </si>
  <si>
    <t>1.100,68</t>
  </si>
  <si>
    <t>83,93</t>
  </si>
  <si>
    <t>1.091,09</t>
  </si>
  <si>
    <t>1.090,09</t>
  </si>
  <si>
    <t>1.081,20</t>
  </si>
  <si>
    <t>76,82</t>
  </si>
  <si>
    <t>1.075,48</t>
  </si>
  <si>
    <t>1.075,05</t>
  </si>
  <si>
    <t>76,42</t>
  </si>
  <si>
    <t>1.069,88</t>
  </si>
  <si>
    <t>1.062,60</t>
  </si>
  <si>
    <t>99,89%</t>
  </si>
  <si>
    <t>31,25</t>
  </si>
  <si>
    <t>528,19</t>
  </si>
  <si>
    <t>1.056,38</t>
  </si>
  <si>
    <t>52,70</t>
  </si>
  <si>
    <t>1.054,00</t>
  </si>
  <si>
    <t>79,57</t>
  </si>
  <si>
    <t>1.053,75</t>
  </si>
  <si>
    <t>1.048,75</t>
  </si>
  <si>
    <t>52,18</t>
  </si>
  <si>
    <t>1.043,60</t>
  </si>
  <si>
    <t>1.041,56</t>
  </si>
  <si>
    <t>30,89</t>
  </si>
  <si>
    <t>1.026,57</t>
  </si>
  <si>
    <t>64,10</t>
  </si>
  <si>
    <t>1.025,60</t>
  </si>
  <si>
    <t>255,96</t>
  </si>
  <si>
    <t>1.023,84</t>
  </si>
  <si>
    <t>46,29</t>
  </si>
  <si>
    <t>1.018,38</t>
  </si>
  <si>
    <t>1.015,36</t>
  </si>
  <si>
    <t>1.015,20</t>
  </si>
  <si>
    <t>5,9310000</t>
  </si>
  <si>
    <t>169,77</t>
  </si>
  <si>
    <t>1.006,91</t>
  </si>
  <si>
    <t>11,37</t>
  </si>
  <si>
    <t>1.005,11</t>
  </si>
  <si>
    <t>13,05</t>
  </si>
  <si>
    <t>1.005,02</t>
  </si>
  <si>
    <t>62,57</t>
  </si>
  <si>
    <t>1.001,12</t>
  </si>
  <si>
    <t>999,50</t>
  </si>
  <si>
    <t>5,14</t>
  </si>
  <si>
    <t>999,13</t>
  </si>
  <si>
    <t>69,90</t>
  </si>
  <si>
    <t>983,49</t>
  </si>
  <si>
    <t>982,57</t>
  </si>
  <si>
    <t>3,74</t>
  </si>
  <si>
    <t>979,29</t>
  </si>
  <si>
    <t>81,54</t>
  </si>
  <si>
    <t>978,48</t>
  </si>
  <si>
    <t>16,73</t>
  </si>
  <si>
    <t>974,52</t>
  </si>
  <si>
    <t>27,00</t>
  </si>
  <si>
    <t>972,00</t>
  </si>
  <si>
    <t>15,50</t>
  </si>
  <si>
    <t>964,60</t>
  </si>
  <si>
    <t>958,12</t>
  </si>
  <si>
    <t>99,90%</t>
  </si>
  <si>
    <t>159,38</t>
  </si>
  <si>
    <t>956,28</t>
  </si>
  <si>
    <t>955,68</t>
  </si>
  <si>
    <t>945,49</t>
  </si>
  <si>
    <t>940,22</t>
  </si>
  <si>
    <t>30,68</t>
  </si>
  <si>
    <t>938,95</t>
  </si>
  <si>
    <t>20,33</t>
  </si>
  <si>
    <t>935,18</t>
  </si>
  <si>
    <t>847,89</t>
  </si>
  <si>
    <t>336,62</t>
  </si>
  <si>
    <t>864,12</t>
  </si>
  <si>
    <t>70,27</t>
  </si>
  <si>
    <t>116,06</t>
  </si>
  <si>
    <t>928,48</t>
  </si>
  <si>
    <t>20,8200000</t>
  </si>
  <si>
    <t>44,58</t>
  </si>
  <si>
    <t>928,16</t>
  </si>
  <si>
    <t>23,17</t>
  </si>
  <si>
    <t>927,88</t>
  </si>
  <si>
    <t>48,65</t>
  </si>
  <si>
    <t>924,35</t>
  </si>
  <si>
    <t>228,96</t>
  </si>
  <si>
    <t>915,84</t>
  </si>
  <si>
    <t>0,7547223</t>
  </si>
  <si>
    <t>1.210,47</t>
  </si>
  <si>
    <t>913,57</t>
  </si>
  <si>
    <t>26,56</t>
  </si>
  <si>
    <t>903,35</t>
  </si>
  <si>
    <t xml:space="preserve"> P9853 </t>
  </si>
  <si>
    <t>Pré-marcador</t>
  </si>
  <si>
    <t>49,0280866</t>
  </si>
  <si>
    <t>18,35</t>
  </si>
  <si>
    <t>899,47</t>
  </si>
  <si>
    <t>1,53</t>
  </si>
  <si>
    <t>899,01</t>
  </si>
  <si>
    <t>0,3140559</t>
  </si>
  <si>
    <t>2.861,72</t>
  </si>
  <si>
    <t>1.706,32</t>
  </si>
  <si>
    <t>898,74</t>
  </si>
  <si>
    <t>27,36</t>
  </si>
  <si>
    <t>898,72</t>
  </si>
  <si>
    <t>896,56</t>
  </si>
  <si>
    <t>18,92</t>
  </si>
  <si>
    <t>889,24</t>
  </si>
  <si>
    <t>883,29</t>
  </si>
  <si>
    <t>21,51</t>
  </si>
  <si>
    <t>882,13</t>
  </si>
  <si>
    <t>72,90</t>
  </si>
  <si>
    <t>874,80</t>
  </si>
  <si>
    <t>15,86</t>
  </si>
  <si>
    <t>872,30</t>
  </si>
  <si>
    <t>1,68</t>
  </si>
  <si>
    <t>871,92</t>
  </si>
  <si>
    <t>6,00</t>
  </si>
  <si>
    <t>870,00</t>
  </si>
  <si>
    <t>108,41</t>
  </si>
  <si>
    <t>867,28</t>
  </si>
  <si>
    <t>18,03</t>
  </si>
  <si>
    <t>865,44</t>
  </si>
  <si>
    <t>104,79</t>
  </si>
  <si>
    <t>861,46</t>
  </si>
  <si>
    <t>35,16</t>
  </si>
  <si>
    <t>843,84</t>
  </si>
  <si>
    <t>1,40</t>
  </si>
  <si>
    <t>840,00</t>
  </si>
  <si>
    <t>99,91%</t>
  </si>
  <si>
    <t>838,67</t>
  </si>
  <si>
    <t>837,50</t>
  </si>
  <si>
    <t>24,31</t>
  </si>
  <si>
    <t>826,54</t>
  </si>
  <si>
    <t>824,98</t>
  </si>
  <si>
    <t>22,2172941</t>
  </si>
  <si>
    <t>37,10</t>
  </si>
  <si>
    <t>824,16</t>
  </si>
  <si>
    <t>410,75</t>
  </si>
  <si>
    <t>821,50</t>
  </si>
  <si>
    <t>151,96</t>
  </si>
  <si>
    <t>11,70</t>
  </si>
  <si>
    <t>811,79</t>
  </si>
  <si>
    <t>8,28</t>
  </si>
  <si>
    <t>811,45</t>
  </si>
  <si>
    <t>9,00</t>
  </si>
  <si>
    <t>810,00</t>
  </si>
  <si>
    <t>134,67</t>
  </si>
  <si>
    <t>808,02</t>
  </si>
  <si>
    <t>6,61</t>
  </si>
  <si>
    <t>806,12</t>
  </si>
  <si>
    <t>54,8892171</t>
  </si>
  <si>
    <t>14,68</t>
  </si>
  <si>
    <t>805,77</t>
  </si>
  <si>
    <t>23,05</t>
  </si>
  <si>
    <t>804,68</t>
  </si>
  <si>
    <t>19,61</t>
  </si>
  <si>
    <t>804,01</t>
  </si>
  <si>
    <t>3,66</t>
  </si>
  <si>
    <t>803,06</t>
  </si>
  <si>
    <t>12,25</t>
  </si>
  <si>
    <t>802,33</t>
  </si>
  <si>
    <t>200,40</t>
  </si>
  <si>
    <t>801,60</t>
  </si>
  <si>
    <t>42,00</t>
  </si>
  <si>
    <t>798,00</t>
  </si>
  <si>
    <t>3.296,00</t>
  </si>
  <si>
    <t>791,04</t>
  </si>
  <si>
    <t>786,96</t>
  </si>
  <si>
    <t>8,37</t>
  </si>
  <si>
    <t>783,95</t>
  </si>
  <si>
    <t>64,90</t>
  </si>
  <si>
    <t>778,80</t>
  </si>
  <si>
    <t>40,56</t>
  </si>
  <si>
    <t>770,64</t>
  </si>
  <si>
    <t>7,69</t>
  </si>
  <si>
    <t>769,00</t>
  </si>
  <si>
    <t>67,68</t>
  </si>
  <si>
    <t>767,49</t>
  </si>
  <si>
    <t>47,65</t>
  </si>
  <si>
    <t>762,40</t>
  </si>
  <si>
    <t>108,78</t>
  </si>
  <si>
    <t>761,46</t>
  </si>
  <si>
    <t>380,70</t>
  </si>
  <si>
    <t>761,40</t>
  </si>
  <si>
    <t xml:space="preserve"> 008377 </t>
  </si>
  <si>
    <t>ACESSIBILIDADE - TAPETE BORRACHA P/SINALIZAR ATENDIMENTO PREFERENCIAL 50x70cm</t>
  </si>
  <si>
    <t>189,90</t>
  </si>
  <si>
    <t>759,60</t>
  </si>
  <si>
    <t>753,85</t>
  </si>
  <si>
    <t>746,28</t>
  </si>
  <si>
    <t>740,19</t>
  </si>
  <si>
    <t>30,81</t>
  </si>
  <si>
    <t>739,44</t>
  </si>
  <si>
    <t>92,14</t>
  </si>
  <si>
    <t>737,12</t>
  </si>
  <si>
    <t>119,90</t>
  </si>
  <si>
    <t>719,40</t>
  </si>
  <si>
    <t>99,92%</t>
  </si>
  <si>
    <t>59,90</t>
  </si>
  <si>
    <t>718,80</t>
  </si>
  <si>
    <t>71,78</t>
  </si>
  <si>
    <t>717,80</t>
  </si>
  <si>
    <t>358,86</t>
  </si>
  <si>
    <t>717,72</t>
  </si>
  <si>
    <t>119,30</t>
  </si>
  <si>
    <t>715,80</t>
  </si>
  <si>
    <t>71,38</t>
  </si>
  <si>
    <t>713,80</t>
  </si>
  <si>
    <t>697,95</t>
  </si>
  <si>
    <t>0,15</t>
  </si>
  <si>
    <t>695,65</t>
  </si>
  <si>
    <t>6,95</t>
  </si>
  <si>
    <t>695,00</t>
  </si>
  <si>
    <t>692,87</t>
  </si>
  <si>
    <t xml:space="preserve"> P9823 </t>
  </si>
  <si>
    <t>Serralheiro</t>
  </si>
  <si>
    <t>540,78</t>
  </si>
  <si>
    <t>691,12</t>
  </si>
  <si>
    <t>230,33</t>
  </si>
  <si>
    <t>690,99</t>
  </si>
  <si>
    <t>684,27</t>
  </si>
  <si>
    <t>684,07</t>
  </si>
  <si>
    <t>341,52</t>
  </si>
  <si>
    <t>683,04</t>
  </si>
  <si>
    <t>201,25</t>
  </si>
  <si>
    <t>681,03</t>
  </si>
  <si>
    <t>0,82</t>
  </si>
  <si>
    <t>680,18</t>
  </si>
  <si>
    <t>8,50</t>
  </si>
  <si>
    <t>680,00</t>
  </si>
  <si>
    <t>156,43</t>
  </si>
  <si>
    <t>672,63</t>
  </si>
  <si>
    <t>18,57</t>
  </si>
  <si>
    <t>671,03</t>
  </si>
  <si>
    <t>22,21</t>
  </si>
  <si>
    <t>666,30</t>
  </si>
  <si>
    <t>31,97</t>
  </si>
  <si>
    <t>664,98</t>
  </si>
  <si>
    <t>60,95</t>
  </si>
  <si>
    <t>164,88</t>
  </si>
  <si>
    <t>659,52</t>
  </si>
  <si>
    <t>194,61</t>
  </si>
  <si>
    <t>658,56</t>
  </si>
  <si>
    <t>655,81</t>
  </si>
  <si>
    <t>109,28</t>
  </si>
  <si>
    <t>655,68</t>
  </si>
  <si>
    <t>8,11</t>
  </si>
  <si>
    <t>652,09</t>
  </si>
  <si>
    <t>130,14</t>
  </si>
  <si>
    <t>650,70</t>
  </si>
  <si>
    <t>2,18</t>
  </si>
  <si>
    <t>650,69</t>
  </si>
  <si>
    <t>649,85</t>
  </si>
  <si>
    <t>277,5211547</t>
  </si>
  <si>
    <t>2,33</t>
  </si>
  <si>
    <t>646,62</t>
  </si>
  <si>
    <t>19,43</t>
  </si>
  <si>
    <t>641,19</t>
  </si>
  <si>
    <t>10,63</t>
  </si>
  <si>
    <t>637,80</t>
  </si>
  <si>
    <t>317,25</t>
  </si>
  <si>
    <t>634,50</t>
  </si>
  <si>
    <t>105,75</t>
  </si>
  <si>
    <t>157,96</t>
  </si>
  <si>
    <t>631,84</t>
  </si>
  <si>
    <t>2,1044476</t>
  </si>
  <si>
    <t>631,33</t>
  </si>
  <si>
    <t>99,93%</t>
  </si>
  <si>
    <t>10,62</t>
  </si>
  <si>
    <t>630,83</t>
  </si>
  <si>
    <t xml:space="preserve"> 00034643 </t>
  </si>
  <si>
    <t>CAIXA DE INSPECAO PARA ATERRAMENTO E PARA RAIOS, EM POLIPROPILENO,  DIAMETRO = 300 MM X ALTURA = 400 MM</t>
  </si>
  <si>
    <t>48,51</t>
  </si>
  <si>
    <t>630,63</t>
  </si>
  <si>
    <t>156,97</t>
  </si>
  <si>
    <t>627,88</t>
  </si>
  <si>
    <t>9,42</t>
  </si>
  <si>
    <t>608,41</t>
  </si>
  <si>
    <t>603,96</t>
  </si>
  <si>
    <t>257,05</t>
  </si>
  <si>
    <t>603,76</t>
  </si>
  <si>
    <t>100,52</t>
  </si>
  <si>
    <t>603,12</t>
  </si>
  <si>
    <t>603,00</t>
  </si>
  <si>
    <t>75,36</t>
  </si>
  <si>
    <t>602,88</t>
  </si>
  <si>
    <t>33,97</t>
  </si>
  <si>
    <t>601,21</t>
  </si>
  <si>
    <t>226,59</t>
  </si>
  <si>
    <t>598,20</t>
  </si>
  <si>
    <t>596,16</t>
  </si>
  <si>
    <t>44,86</t>
  </si>
  <si>
    <t>594,69</t>
  </si>
  <si>
    <t>1.320.000,00</t>
  </si>
  <si>
    <t>594,66</t>
  </si>
  <si>
    <t>29,52</t>
  </si>
  <si>
    <t>590,40</t>
  </si>
  <si>
    <t>44,50</t>
  </si>
  <si>
    <t>587,44</t>
  </si>
  <si>
    <t>585,60</t>
  </si>
  <si>
    <t>5,09</t>
  </si>
  <si>
    <t>585,35</t>
  </si>
  <si>
    <t>582,80</t>
  </si>
  <si>
    <t>578,80</t>
  </si>
  <si>
    <t>71,43</t>
  </si>
  <si>
    <t>571,44</t>
  </si>
  <si>
    <t>285,30</t>
  </si>
  <si>
    <t>570,60</t>
  </si>
  <si>
    <t>464,62</t>
  </si>
  <si>
    <t>293,10</t>
  </si>
  <si>
    <t>570,49</t>
  </si>
  <si>
    <t>5,07</t>
  </si>
  <si>
    <t>567,84</t>
  </si>
  <si>
    <t>561,36</t>
  </si>
  <si>
    <t>140,13</t>
  </si>
  <si>
    <t>560,52</t>
  </si>
  <si>
    <t>27,79</t>
  </si>
  <si>
    <t>547,96</t>
  </si>
  <si>
    <t>71.861,01</t>
  </si>
  <si>
    <t>547,03</t>
  </si>
  <si>
    <t>15,13</t>
  </si>
  <si>
    <t>544,68</t>
  </si>
  <si>
    <t xml:space="preserve"> 037881 </t>
  </si>
  <si>
    <t>FITA DE BORRACHA PARA BATENTE/MARCO/ADUELA 2cm x 1cm</t>
  </si>
  <si>
    <t>78,4000000</t>
  </si>
  <si>
    <t>6,82</t>
  </si>
  <si>
    <t>534,69</t>
  </si>
  <si>
    <t>531,30</t>
  </si>
  <si>
    <t>531,26</t>
  </si>
  <si>
    <t>174,45</t>
  </si>
  <si>
    <t>523,35</t>
  </si>
  <si>
    <t>37,31</t>
  </si>
  <si>
    <t>522,34</t>
  </si>
  <si>
    <t>0,0061917</t>
  </si>
  <si>
    <t>84.300,00</t>
  </si>
  <si>
    <t>521,96</t>
  </si>
  <si>
    <t>21,61</t>
  </si>
  <si>
    <t>518,64</t>
  </si>
  <si>
    <t>133,4893346</t>
  </si>
  <si>
    <t>1.201,4042084</t>
  </si>
  <si>
    <t>85,94</t>
  </si>
  <si>
    <t>432,51</t>
  </si>
  <si>
    <t>8,60</t>
  </si>
  <si>
    <t>516,00</t>
  </si>
  <si>
    <t>21,25</t>
  </si>
  <si>
    <t>510,00</t>
  </si>
  <si>
    <t>507,68</t>
  </si>
  <si>
    <t>63,45</t>
  </si>
  <si>
    <t>507,60</t>
  </si>
  <si>
    <t xml:space="preserve"> E9728 </t>
  </si>
  <si>
    <t>Tirefonadora/parafusadora portátil - 3,10 kW</t>
  </si>
  <si>
    <t>34,9000000</t>
  </si>
  <si>
    <t>507,38</t>
  </si>
  <si>
    <t>84,46</t>
  </si>
  <si>
    <t>506,76</t>
  </si>
  <si>
    <t>504,95</t>
  </si>
  <si>
    <t>500,00</t>
  </si>
  <si>
    <t>13,08</t>
  </si>
  <si>
    <t>497,04</t>
  </si>
  <si>
    <t>0,33</t>
  </si>
  <si>
    <t>495,00</t>
  </si>
  <si>
    <t xml:space="preserve"> 00043604 </t>
  </si>
  <si>
    <t>MOLA HIDRAULICA AEREA, PARA PORTAS DE ATE 850 MM E PESO DE ATE 50 KG, COM CORPO EM ALUMINIO E BRACO EM ACO, SEM BRACO DE PARADA</t>
  </si>
  <si>
    <t>122,85</t>
  </si>
  <si>
    <t>491,40</t>
  </si>
  <si>
    <t>334,71</t>
  </si>
  <si>
    <t>490,43</t>
  </si>
  <si>
    <t>487,80</t>
  </si>
  <si>
    <t>485,40</t>
  </si>
  <si>
    <t>183,38</t>
  </si>
  <si>
    <t>484,12</t>
  </si>
  <si>
    <t>478,17</t>
  </si>
  <si>
    <t>99,94%</t>
  </si>
  <si>
    <t>478,08</t>
  </si>
  <si>
    <t>21,70</t>
  </si>
  <si>
    <t>477,40</t>
  </si>
  <si>
    <t>21,56</t>
  </si>
  <si>
    <t>156,17</t>
  </si>
  <si>
    <t>468,51</t>
  </si>
  <si>
    <t>468,23</t>
  </si>
  <si>
    <t>51,48</t>
  </si>
  <si>
    <t>463,32</t>
  </si>
  <si>
    <t>16,33</t>
  </si>
  <si>
    <t>457,24</t>
  </si>
  <si>
    <t>13,29</t>
  </si>
  <si>
    <t>456,44</t>
  </si>
  <si>
    <t>303,27</t>
  </si>
  <si>
    <t>456,07</t>
  </si>
  <si>
    <t>453,55</t>
  </si>
  <si>
    <t>26,67</t>
  </si>
  <si>
    <t>453,39</t>
  </si>
  <si>
    <t>29,5569728</t>
  </si>
  <si>
    <t>15,28</t>
  </si>
  <si>
    <t>451,72</t>
  </si>
  <si>
    <t>451,28</t>
  </si>
  <si>
    <t>102,51</t>
  </si>
  <si>
    <t>447,97</t>
  </si>
  <si>
    <t>446,72</t>
  </si>
  <si>
    <t>0,26</t>
  </si>
  <si>
    <t>444,44</t>
  </si>
  <si>
    <t>443,34</t>
  </si>
  <si>
    <t>2,39</t>
  </si>
  <si>
    <t>441,55</t>
  </si>
  <si>
    <t>441,04</t>
  </si>
  <si>
    <t>22,57</t>
  </si>
  <si>
    <t>435,60</t>
  </si>
  <si>
    <t>3,19</t>
  </si>
  <si>
    <t>433,84</t>
  </si>
  <si>
    <t>71,81</t>
  </si>
  <si>
    <t>430,86</t>
  </si>
  <si>
    <t>60,97</t>
  </si>
  <si>
    <t>426,79</t>
  </si>
  <si>
    <t>425,00</t>
  </si>
  <si>
    <t>6,42</t>
  </si>
  <si>
    <t>423,72</t>
  </si>
  <si>
    <t>134,97</t>
  </si>
  <si>
    <t>421,11</t>
  </si>
  <si>
    <t>412,08</t>
  </si>
  <si>
    <t>205,64</t>
  </si>
  <si>
    <t>411,28</t>
  </si>
  <si>
    <t>408,14</t>
  </si>
  <si>
    <t>97,81</t>
  </si>
  <si>
    <t>391,24</t>
  </si>
  <si>
    <t>25,90</t>
  </si>
  <si>
    <t>388,50</t>
  </si>
  <si>
    <t>17.555,10</t>
  </si>
  <si>
    <t>387,69</t>
  </si>
  <si>
    <t>2,05</t>
  </si>
  <si>
    <t>385,40</t>
  </si>
  <si>
    <t>384,34</t>
  </si>
  <si>
    <t>57,90</t>
  </si>
  <si>
    <t>383,78</t>
  </si>
  <si>
    <t>6,38</t>
  </si>
  <si>
    <t>382,80</t>
  </si>
  <si>
    <t>307,37</t>
  </si>
  <si>
    <t>377,41</t>
  </si>
  <si>
    <t>31,28</t>
  </si>
  <si>
    <t>375,36</t>
  </si>
  <si>
    <t>0,0242447</t>
  </si>
  <si>
    <t>14.961,88</t>
  </si>
  <si>
    <t>362,75</t>
  </si>
  <si>
    <t>60,33</t>
  </si>
  <si>
    <t>361,98</t>
  </si>
  <si>
    <t>29,90</t>
  </si>
  <si>
    <t>358,80</t>
  </si>
  <si>
    <t>6,83</t>
  </si>
  <si>
    <t>355,16</t>
  </si>
  <si>
    <t>174,50</t>
  </si>
  <si>
    <t>349,00</t>
  </si>
  <si>
    <t>43,62</t>
  </si>
  <si>
    <t>348,96</t>
  </si>
  <si>
    <t>348,68</t>
  </si>
  <si>
    <t>59,48</t>
  </si>
  <si>
    <t>345,22</t>
  </si>
  <si>
    <t>342,54</t>
  </si>
  <si>
    <t>24,44</t>
  </si>
  <si>
    <t>342,16</t>
  </si>
  <si>
    <t>7.700,00</t>
  </si>
  <si>
    <t>341,64</t>
  </si>
  <si>
    <t>9,4700150</t>
  </si>
  <si>
    <t>35,90</t>
  </si>
  <si>
    <t>339,97</t>
  </si>
  <si>
    <t>334,18</t>
  </si>
  <si>
    <t>11,11</t>
  </si>
  <si>
    <t>333,30</t>
  </si>
  <si>
    <t>3,56</t>
  </si>
  <si>
    <t>330,60</t>
  </si>
  <si>
    <t>8,52</t>
  </si>
  <si>
    <t>323,76</t>
  </si>
  <si>
    <t>158,98</t>
  </si>
  <si>
    <t>317,96</t>
  </si>
  <si>
    <t>105,82</t>
  </si>
  <si>
    <t>317,46</t>
  </si>
  <si>
    <t>317,28</t>
  </si>
  <si>
    <t>14,42</t>
  </si>
  <si>
    <t>317,24</t>
  </si>
  <si>
    <t>158,25</t>
  </si>
  <si>
    <t>316,50</t>
  </si>
  <si>
    <t>15,80</t>
  </si>
  <si>
    <t>316,00</t>
  </si>
  <si>
    <t>105,06</t>
  </si>
  <si>
    <t>315,18</t>
  </si>
  <si>
    <t>10,47</t>
  </si>
  <si>
    <t>314,10</t>
  </si>
  <si>
    <t>306,74</t>
  </si>
  <si>
    <t>81,62</t>
  </si>
  <si>
    <t>297,30</t>
  </si>
  <si>
    <t>25,20</t>
  </si>
  <si>
    <t>283,15</t>
  </si>
  <si>
    <t>28,62</t>
  </si>
  <si>
    <t>4,1849218</t>
  </si>
  <si>
    <t>73,68</t>
  </si>
  <si>
    <t>308,35</t>
  </si>
  <si>
    <t>51,38</t>
  </si>
  <si>
    <t>308,28</t>
  </si>
  <si>
    <t>38,40</t>
  </si>
  <si>
    <t>307,20</t>
  </si>
  <si>
    <t>29,54</t>
  </si>
  <si>
    <t>304,19</t>
  </si>
  <si>
    <t>303,90</t>
  </si>
  <si>
    <t>50,00</t>
  </si>
  <si>
    <t>49,85</t>
  </si>
  <si>
    <t>299,10</t>
  </si>
  <si>
    <t>298,20</t>
  </si>
  <si>
    <t>99,95%</t>
  </si>
  <si>
    <t>297,50</t>
  </si>
  <si>
    <t>12,54</t>
  </si>
  <si>
    <t>296,88</t>
  </si>
  <si>
    <t>296,40</t>
  </si>
  <si>
    <t>37,01</t>
  </si>
  <si>
    <t>296,08</t>
  </si>
  <si>
    <t>356,24</t>
  </si>
  <si>
    <t>295,93</t>
  </si>
  <si>
    <t>295,68</t>
  </si>
  <si>
    <t xml:space="preserve"> 008272 </t>
  </si>
  <si>
    <t>COLA PARA LAMINADO FORMICA 3,78kg/m2</t>
  </si>
  <si>
    <t>9,2000000</t>
  </si>
  <si>
    <t>32,10</t>
  </si>
  <si>
    <t>295,32</t>
  </si>
  <si>
    <t>294,81</t>
  </si>
  <si>
    <t>48,85</t>
  </si>
  <si>
    <t>291,75</t>
  </si>
  <si>
    <t>291,24</t>
  </si>
  <si>
    <t>24,21</t>
  </si>
  <si>
    <t>290,52</t>
  </si>
  <si>
    <t>145,22</t>
  </si>
  <si>
    <t>290,44</t>
  </si>
  <si>
    <t>71,79</t>
  </si>
  <si>
    <t>287,16</t>
  </si>
  <si>
    <t>14,28</t>
  </si>
  <si>
    <t>285,60</t>
  </si>
  <si>
    <t>285,57</t>
  </si>
  <si>
    <t>5,43</t>
  </si>
  <si>
    <t>282,36</t>
  </si>
  <si>
    <t>3,97</t>
  </si>
  <si>
    <t>281,94</t>
  </si>
  <si>
    <t>279,28</t>
  </si>
  <si>
    <t>138,13</t>
  </si>
  <si>
    <t>276,26</t>
  </si>
  <si>
    <t>275,45</t>
  </si>
  <si>
    <t>274,40</t>
  </si>
  <si>
    <t xml:space="preserve"> 00034637 </t>
  </si>
  <si>
    <t>CAIXA D'AGUA EM POLIETILENO 500 LITROS, COM TAMPA</t>
  </si>
  <si>
    <t>272,11</t>
  </si>
  <si>
    <t>135,99</t>
  </si>
  <si>
    <t>271,98</t>
  </si>
  <si>
    <t>135,47</t>
  </si>
  <si>
    <t>270,94</t>
  </si>
  <si>
    <t>267,60</t>
  </si>
  <si>
    <t xml:space="preserve"> E9162 </t>
  </si>
  <si>
    <t>Vagão fechado com porta para carga e descarga de paletes FLT com capacidade de 99 t -</t>
  </si>
  <si>
    <t>8,5729618</t>
  </si>
  <si>
    <t>31,08</t>
  </si>
  <si>
    <t>24,62</t>
  </si>
  <si>
    <t>265,07</t>
  </si>
  <si>
    <t>11,02</t>
  </si>
  <si>
    <t>264,48</t>
  </si>
  <si>
    <t>65,60</t>
  </si>
  <si>
    <t>262,40</t>
  </si>
  <si>
    <t>63,84</t>
  </si>
  <si>
    <t>255,36</t>
  </si>
  <si>
    <t>7,09</t>
  </si>
  <si>
    <t>255,24</t>
  </si>
  <si>
    <t>63,75</t>
  </si>
  <si>
    <t>255,00</t>
  </si>
  <si>
    <t>254,11</t>
  </si>
  <si>
    <t>253,80</t>
  </si>
  <si>
    <t>5,66</t>
  </si>
  <si>
    <t>251,04</t>
  </si>
  <si>
    <t>66,81</t>
  </si>
  <si>
    <t>250,54</t>
  </si>
  <si>
    <t>9,83</t>
  </si>
  <si>
    <t>249,58</t>
  </si>
  <si>
    <t>3,31</t>
  </si>
  <si>
    <t>248,19</t>
  </si>
  <si>
    <t>12,34</t>
  </si>
  <si>
    <t>246,80</t>
  </si>
  <si>
    <t>246,51</t>
  </si>
  <si>
    <t>240,60</t>
  </si>
  <si>
    <t>119,24</t>
  </si>
  <si>
    <t>238,48</t>
  </si>
  <si>
    <t>237,76</t>
  </si>
  <si>
    <t>22,44</t>
  </si>
  <si>
    <t>237,34</t>
  </si>
  <si>
    <t>39,41</t>
  </si>
  <si>
    <t>236,46</t>
  </si>
  <si>
    <t>75,30</t>
  </si>
  <si>
    <t>232,01</t>
  </si>
  <si>
    <t>68,31</t>
  </si>
  <si>
    <t>231,16</t>
  </si>
  <si>
    <t>12,76</t>
  </si>
  <si>
    <t>229,68</t>
  </si>
  <si>
    <t>5,98</t>
  </si>
  <si>
    <t>227,24</t>
  </si>
  <si>
    <t>226,49</t>
  </si>
  <si>
    <t>55,89</t>
  </si>
  <si>
    <t>223,56</t>
  </si>
  <si>
    <t>218,28</t>
  </si>
  <si>
    <t>216,28</t>
  </si>
  <si>
    <t>215,73</t>
  </si>
  <si>
    <t>Máquina texturizadora e aplicadora de cura química em pavimento de concreto - 44,80 kW</t>
  </si>
  <si>
    <t>197,63</t>
  </si>
  <si>
    <t>102,41</t>
  </si>
  <si>
    <t>174,72</t>
  </si>
  <si>
    <t>35,21</t>
  </si>
  <si>
    <t>208,96</t>
  </si>
  <si>
    <t>208,76</t>
  </si>
  <si>
    <t>44,54</t>
  </si>
  <si>
    <t>208,45</t>
  </si>
  <si>
    <t>41,00</t>
  </si>
  <si>
    <t>34,82</t>
  </si>
  <si>
    <t>2,03</t>
  </si>
  <si>
    <t>207,06</t>
  </si>
  <si>
    <t>205,66</t>
  </si>
  <si>
    <t>11,31</t>
  </si>
  <si>
    <t>198,76</t>
  </si>
  <si>
    <t>6,27</t>
  </si>
  <si>
    <t>68,02</t>
  </si>
  <si>
    <t>202,51</t>
  </si>
  <si>
    <t>7,17</t>
  </si>
  <si>
    <t>200,76</t>
  </si>
  <si>
    <t>200,72</t>
  </si>
  <si>
    <t>17,08</t>
  </si>
  <si>
    <t>10,76</t>
  </si>
  <si>
    <t>198,43</t>
  </si>
  <si>
    <t>17,5926000</t>
  </si>
  <si>
    <t>11,21</t>
  </si>
  <si>
    <t>197,21</t>
  </si>
  <si>
    <t>6,6214694</t>
  </si>
  <si>
    <t>29,74</t>
  </si>
  <si>
    <t>196,92</t>
  </si>
  <si>
    <t>190,97</t>
  </si>
  <si>
    <t>13,41</t>
  </si>
  <si>
    <t>190,31</t>
  </si>
  <si>
    <t>7,73</t>
  </si>
  <si>
    <t>185,52</t>
  </si>
  <si>
    <t>184,58</t>
  </si>
  <si>
    <t>11,41</t>
  </si>
  <si>
    <t>182,56</t>
  </si>
  <si>
    <t>182,34</t>
  </si>
  <si>
    <t>14,84</t>
  </si>
  <si>
    <t>178,08</t>
  </si>
  <si>
    <t>17,80</t>
  </si>
  <si>
    <t>178,00</t>
  </si>
  <si>
    <t>177,66</t>
  </si>
  <si>
    <t>177,05</t>
  </si>
  <si>
    <t>8,71</t>
  </si>
  <si>
    <t>174,20</t>
  </si>
  <si>
    <t>301,21</t>
  </si>
  <si>
    <t>108,26</t>
  </si>
  <si>
    <t>173,77</t>
  </si>
  <si>
    <t>171,80</t>
  </si>
  <si>
    <t>85,85</t>
  </si>
  <si>
    <t>171,70</t>
  </si>
  <si>
    <t>7,12</t>
  </si>
  <si>
    <t>170,88</t>
  </si>
  <si>
    <t>169,28</t>
  </si>
  <si>
    <t>56,25</t>
  </si>
  <si>
    <t>168,75</t>
  </si>
  <si>
    <t>168,00</t>
  </si>
  <si>
    <t>12,1005750</t>
  </si>
  <si>
    <t>13,81</t>
  </si>
  <si>
    <t>167,11</t>
  </si>
  <si>
    <t xml:space="preserve"> 00037399 </t>
  </si>
  <si>
    <t>CABIDE/GANCHO DE BANHEIRO SIMPLES EM METAL CROMADO</t>
  </si>
  <si>
    <t>27,61</t>
  </si>
  <si>
    <t>165,66</t>
  </si>
  <si>
    <t>163,89</t>
  </si>
  <si>
    <t>202,85</t>
  </si>
  <si>
    <t>163,09</t>
  </si>
  <si>
    <t>7,03</t>
  </si>
  <si>
    <t>161,69</t>
  </si>
  <si>
    <t>16,10</t>
  </si>
  <si>
    <t>160,89</t>
  </si>
  <si>
    <t>159,61</t>
  </si>
  <si>
    <t>31,78</t>
  </si>
  <si>
    <t>158,90</t>
  </si>
  <si>
    <t>158,65</t>
  </si>
  <si>
    <t>39,54</t>
  </si>
  <si>
    <t>158,16</t>
  </si>
  <si>
    <t>115,9283489</t>
  </si>
  <si>
    <t>60,2158200</t>
  </si>
  <si>
    <t>1,05</t>
  </si>
  <si>
    <t>0,58</t>
  </si>
  <si>
    <t>121,86</t>
  </si>
  <si>
    <t>34,93</t>
  </si>
  <si>
    <t>156,72</t>
  </si>
  <si>
    <t>51,69</t>
  </si>
  <si>
    <t>155,07</t>
  </si>
  <si>
    <t>7,37</t>
  </si>
  <si>
    <t>154,77</t>
  </si>
  <si>
    <t>65,00</t>
  </si>
  <si>
    <t>152,67</t>
  </si>
  <si>
    <t>62,56</t>
  </si>
  <si>
    <t>151,82</t>
  </si>
  <si>
    <t>151,79</t>
  </si>
  <si>
    <t>144,96</t>
  </si>
  <si>
    <t>144,00</t>
  </si>
  <si>
    <t>23,96</t>
  </si>
  <si>
    <t>143,76</t>
  </si>
  <si>
    <t>280,73</t>
  </si>
  <si>
    <t>139,28</t>
  </si>
  <si>
    <t>0,1550778</t>
  </si>
  <si>
    <t>884,90</t>
  </si>
  <si>
    <t>137,23</t>
  </si>
  <si>
    <t>136,13</t>
  </si>
  <si>
    <t>0,6215290</t>
  </si>
  <si>
    <t>218,75</t>
  </si>
  <si>
    <t>135,96</t>
  </si>
  <si>
    <t>22,23</t>
  </si>
  <si>
    <t>133,38</t>
  </si>
  <si>
    <t>44,43</t>
  </si>
  <si>
    <t>133,29</t>
  </si>
  <si>
    <t>2.241.804,00</t>
  </si>
  <si>
    <t>132,49</t>
  </si>
  <si>
    <t>131,52</t>
  </si>
  <si>
    <t>131,45</t>
  </si>
  <si>
    <t>6,55</t>
  </si>
  <si>
    <t>131,00</t>
  </si>
  <si>
    <t>1.006,9973950</t>
  </si>
  <si>
    <t>130,51</t>
  </si>
  <si>
    <t>2,16</t>
  </si>
  <si>
    <t>129,60</t>
  </si>
  <si>
    <t>31,88</t>
  </si>
  <si>
    <t>127,52</t>
  </si>
  <si>
    <t>127,50</t>
  </si>
  <si>
    <t>7,74</t>
  </si>
  <si>
    <t>8,7799000</t>
  </si>
  <si>
    <t>13,94</t>
  </si>
  <si>
    <t>122,39</t>
  </si>
  <si>
    <t>4,95</t>
  </si>
  <si>
    <t>118,80</t>
  </si>
  <si>
    <t>4,93</t>
  </si>
  <si>
    <t>118,32</t>
  </si>
  <si>
    <t>146,40</t>
  </si>
  <si>
    <t>117,71</t>
  </si>
  <si>
    <t>127,9009800</t>
  </si>
  <si>
    <t>117,67</t>
  </si>
  <si>
    <t>25,11</t>
  </si>
  <si>
    <t>116,21</t>
  </si>
  <si>
    <t>4,90</t>
  </si>
  <si>
    <t>116,01</t>
  </si>
  <si>
    <t>1.380,61</t>
  </si>
  <si>
    <t>474,34</t>
  </si>
  <si>
    <t>115,89</t>
  </si>
  <si>
    <t>111,72</t>
  </si>
  <si>
    <t>111,00</t>
  </si>
  <si>
    <t>74,46</t>
  </si>
  <si>
    <t>110,67</t>
  </si>
  <si>
    <t>2,86</t>
  </si>
  <si>
    <t>109,67</t>
  </si>
  <si>
    <t>107,64</t>
  </si>
  <si>
    <t>2,24</t>
  </si>
  <si>
    <t>107,52</t>
  </si>
  <si>
    <t>4,3099172</t>
  </si>
  <si>
    <t>24,94</t>
  </si>
  <si>
    <t>107,49</t>
  </si>
  <si>
    <t>106,62</t>
  </si>
  <si>
    <t>106,26</t>
  </si>
  <si>
    <t>106,02</t>
  </si>
  <si>
    <t>105,84</t>
  </si>
  <si>
    <t>105,76</t>
  </si>
  <si>
    <t>3,28</t>
  </si>
  <si>
    <t>104,96</t>
  </si>
  <si>
    <t>104,86</t>
  </si>
  <si>
    <t xml:space="preserve"> 00037524 </t>
  </si>
  <si>
    <t>TELA PLASTICA LARANJA, TIPO TAPUME PARA SINALIZACAO, MALHA RETANGULAR, ROLO 1.20 X 50 M (L X C)</t>
  </si>
  <si>
    <t>104,50</t>
  </si>
  <si>
    <t>4,6000000</t>
  </si>
  <si>
    <t>103,82</t>
  </si>
  <si>
    <t>103,01</t>
  </si>
  <si>
    <t>39,14</t>
  </si>
  <si>
    <t>100,16</t>
  </si>
  <si>
    <t>3.639,37</t>
  </si>
  <si>
    <t>98,26</t>
  </si>
  <si>
    <t>99,96%</t>
  </si>
  <si>
    <t>98,00</t>
  </si>
  <si>
    <t>92,50</t>
  </si>
  <si>
    <t>58,29</t>
  </si>
  <si>
    <t>135,4060000</t>
  </si>
  <si>
    <t>0,66</t>
  </si>
  <si>
    <t>89,37</t>
  </si>
  <si>
    <t>88,88</t>
  </si>
  <si>
    <t>88,83</t>
  </si>
  <si>
    <t>1,11</t>
  </si>
  <si>
    <t>87,69</t>
  </si>
  <si>
    <t>968.633,71</t>
  </si>
  <si>
    <t>87,18</t>
  </si>
  <si>
    <t>50,47</t>
  </si>
  <si>
    <t>86,44</t>
  </si>
  <si>
    <t>138,21</t>
  </si>
  <si>
    <t>19,06</t>
  </si>
  <si>
    <t>85,44</t>
  </si>
  <si>
    <t>84,66</t>
  </si>
  <si>
    <t>4,65</t>
  </si>
  <si>
    <t>83,70</t>
  </si>
  <si>
    <t>81,90</t>
  </si>
  <si>
    <t>31,00</t>
  </si>
  <si>
    <t>81,77</t>
  </si>
  <si>
    <t>3,39</t>
  </si>
  <si>
    <t>81,36</t>
  </si>
  <si>
    <t>78,88</t>
  </si>
  <si>
    <t>19,46</t>
  </si>
  <si>
    <t>77,84</t>
  </si>
  <si>
    <t>77,76</t>
  </si>
  <si>
    <t xml:space="preserve"> 00011830 </t>
  </si>
  <si>
    <t>TORNEIRA DE BOIA CONVENCIONAL PARA CAIXA D'AGUA, AGUA FRIA, 3/4", COM HASTE E TORNEIRA METALICOS E BALAO PLASTICO</t>
  </si>
  <si>
    <t>0,10</t>
  </si>
  <si>
    <t>77,36</t>
  </si>
  <si>
    <t>19,16</t>
  </si>
  <si>
    <t>76,64</t>
  </si>
  <si>
    <t>19,11</t>
  </si>
  <si>
    <t>76,44</t>
  </si>
  <si>
    <t>873.392,89</t>
  </si>
  <si>
    <t>74,76</t>
  </si>
  <si>
    <t>74,10</t>
  </si>
  <si>
    <t>74,04</t>
  </si>
  <si>
    <t>18,46</t>
  </si>
  <si>
    <t>73,84</t>
  </si>
  <si>
    <t>3,69</t>
  </si>
  <si>
    <t>12,18</t>
  </si>
  <si>
    <t>73,08</t>
  </si>
  <si>
    <t xml:space="preserve"> 007318 </t>
  </si>
  <si>
    <t>PRESILHA EM LATAO FURO 7mm 35/50mm2</t>
  </si>
  <si>
    <t>72,60</t>
  </si>
  <si>
    <t>17,75</t>
  </si>
  <si>
    <t>71,00</t>
  </si>
  <si>
    <t>14,77</t>
  </si>
  <si>
    <t>70,52</t>
  </si>
  <si>
    <t>264,1427824</t>
  </si>
  <si>
    <t>311,5688914</t>
  </si>
  <si>
    <t>39,33</t>
  </si>
  <si>
    <t>13,43</t>
  </si>
  <si>
    <t>0,99</t>
  </si>
  <si>
    <t>69,30</t>
  </si>
  <si>
    <t>11,54</t>
  </si>
  <si>
    <t>69,24</t>
  </si>
  <si>
    <t>68,88</t>
  </si>
  <si>
    <t>367,78</t>
  </si>
  <si>
    <t>68,42</t>
  </si>
  <si>
    <t>42,4337900</t>
  </si>
  <si>
    <t>66,62</t>
  </si>
  <si>
    <t>0,34</t>
  </si>
  <si>
    <t>66,09</t>
  </si>
  <si>
    <t xml:space="preserve"> 002202 </t>
  </si>
  <si>
    <t>TACO FIXACAO 5x10cm MADEIRA DE LEI</t>
  </si>
  <si>
    <t>64,00</t>
  </si>
  <si>
    <t>3,76</t>
  </si>
  <si>
    <t>63,92</t>
  </si>
  <si>
    <t>63,55</t>
  </si>
  <si>
    <t>5,04</t>
  </si>
  <si>
    <t>60,48</t>
  </si>
  <si>
    <t>1.311.926,48</t>
  </si>
  <si>
    <t>59,69</t>
  </si>
  <si>
    <t>73,93</t>
  </si>
  <si>
    <t>59,44</t>
  </si>
  <si>
    <t xml:space="preserve"> 00034616 </t>
  </si>
  <si>
    <t>DISJUNTOR TIPO DIN/IEC, BIPOLAR DE 6 ATE 32A</t>
  </si>
  <si>
    <t>59,22</t>
  </si>
  <si>
    <t xml:space="preserve"> 035753 </t>
  </si>
  <si>
    <t>SAIDA HORIZONTAL PRE GALVANIZADA PARA ELETRODUTO 1 1/4"</t>
  </si>
  <si>
    <t>3,57</t>
  </si>
  <si>
    <t>57,12</t>
  </si>
  <si>
    <t>56,58</t>
  </si>
  <si>
    <t>69,50</t>
  </si>
  <si>
    <t>55,88</t>
  </si>
  <si>
    <t>2.133,62</t>
  </si>
  <si>
    <t>6,78</t>
  </si>
  <si>
    <t>27,12</t>
  </si>
  <si>
    <t>53,46</t>
  </si>
  <si>
    <t>25,51</t>
  </si>
  <si>
    <t>51,02</t>
  </si>
  <si>
    <t>50,06</t>
  </si>
  <si>
    <t>59,0000000</t>
  </si>
  <si>
    <t>0,84</t>
  </si>
  <si>
    <t>49,56</t>
  </si>
  <si>
    <t>49,49</t>
  </si>
  <si>
    <t>49,44</t>
  </si>
  <si>
    <t>3,1566716</t>
  </si>
  <si>
    <t>15,35</t>
  </si>
  <si>
    <t>48,45</t>
  </si>
  <si>
    <t>7,50</t>
  </si>
  <si>
    <t>48,23</t>
  </si>
  <si>
    <t>47,88</t>
  </si>
  <si>
    <t>11,95</t>
  </si>
  <si>
    <t>47,80</t>
  </si>
  <si>
    <t>2,37</t>
  </si>
  <si>
    <t>47,40</t>
  </si>
  <si>
    <t>131,14</t>
  </si>
  <si>
    <t>47,21</t>
  </si>
  <si>
    <t>5,22</t>
  </si>
  <si>
    <t>46,98</t>
  </si>
  <si>
    <t>373,00</t>
  </si>
  <si>
    <t>46,26</t>
  </si>
  <si>
    <t>9,24</t>
  </si>
  <si>
    <t>46,20</t>
  </si>
  <si>
    <t xml:space="preserve"> D219000016 </t>
  </si>
  <si>
    <t>LÍQUIDO REVELADOR NÃO AQUOSO, METAL CHECK D70 OU EQUIVALENTE - 325 G</t>
  </si>
  <si>
    <t>1,4094900</t>
  </si>
  <si>
    <t>32,42</t>
  </si>
  <si>
    <t>45,70</t>
  </si>
  <si>
    <t>327,60</t>
  </si>
  <si>
    <t>45,21</t>
  </si>
  <si>
    <t>42,71</t>
  </si>
  <si>
    <t>14,08</t>
  </si>
  <si>
    <t>42,24</t>
  </si>
  <si>
    <t>14,60</t>
  </si>
  <si>
    <t>42,05</t>
  </si>
  <si>
    <t>27,92</t>
  </si>
  <si>
    <t>3,47</t>
  </si>
  <si>
    <t>41,64</t>
  </si>
  <si>
    <t>19,88</t>
  </si>
  <si>
    <t>39,76</t>
  </si>
  <si>
    <t>14,90</t>
  </si>
  <si>
    <t>39,72</t>
  </si>
  <si>
    <t>1,31</t>
  </si>
  <si>
    <t>24,80</t>
  </si>
  <si>
    <t>38,31</t>
  </si>
  <si>
    <t>38,04</t>
  </si>
  <si>
    <t>36,80</t>
  </si>
  <si>
    <t>0,1110045</t>
  </si>
  <si>
    <t>327,80</t>
  </si>
  <si>
    <t>36,39</t>
  </si>
  <si>
    <t>4.797,40</t>
  </si>
  <si>
    <t>35,40</t>
  </si>
  <si>
    <t>33,84</t>
  </si>
  <si>
    <t>46,47</t>
  </si>
  <si>
    <t>32,33</t>
  </si>
  <si>
    <t>31,20</t>
  </si>
  <si>
    <t>461,80</t>
  </si>
  <si>
    <t>28,64</t>
  </si>
  <si>
    <t>28,32</t>
  </si>
  <si>
    <t>13,89</t>
  </si>
  <si>
    <t>27,78</t>
  </si>
  <si>
    <t>55,19</t>
  </si>
  <si>
    <t>26,80</t>
  </si>
  <si>
    <t>26,61</t>
  </si>
  <si>
    <t>26,43</t>
  </si>
  <si>
    <t>25,92</t>
  </si>
  <si>
    <t>23,02</t>
  </si>
  <si>
    <t>25,34</t>
  </si>
  <si>
    <t>4,1875528</t>
  </si>
  <si>
    <t>25,13</t>
  </si>
  <si>
    <t>25,05</t>
  </si>
  <si>
    <t>4,16</t>
  </si>
  <si>
    <t>0,43</t>
  </si>
  <si>
    <t>24,02</t>
  </si>
  <si>
    <t>11,51</t>
  </si>
  <si>
    <t>36,90</t>
  </si>
  <si>
    <t>22,93</t>
  </si>
  <si>
    <t>11,72</t>
  </si>
  <si>
    <t>21,54</t>
  </si>
  <si>
    <t>21,41</t>
  </si>
  <si>
    <t>1,0522234</t>
  </si>
  <si>
    <t>19,95</t>
  </si>
  <si>
    <t>20,99</t>
  </si>
  <si>
    <t>20,64</t>
  </si>
  <si>
    <t>20,56</t>
  </si>
  <si>
    <t>5,06</t>
  </si>
  <si>
    <t>19,17</t>
  </si>
  <si>
    <t>1.017.000,00</t>
  </si>
  <si>
    <t>18,49</t>
  </si>
  <si>
    <t>8,97</t>
  </si>
  <si>
    <t>17,01</t>
  </si>
  <si>
    <t>0,53</t>
  </si>
  <si>
    <t>257.495,00</t>
  </si>
  <si>
    <t>16,66</t>
  </si>
  <si>
    <t>4,08</t>
  </si>
  <si>
    <t>0,0222642</t>
  </si>
  <si>
    <t>712,52</t>
  </si>
  <si>
    <t>3,01</t>
  </si>
  <si>
    <t>15,05</t>
  </si>
  <si>
    <t>17,10</t>
  </si>
  <si>
    <t>1,41</t>
  </si>
  <si>
    <t>14,73</t>
  </si>
  <si>
    <t>45,11</t>
  </si>
  <si>
    <t>418.718,92</t>
  </si>
  <si>
    <t>14,32</t>
  </si>
  <si>
    <t>111,37</t>
  </si>
  <si>
    <t>105,31</t>
  </si>
  <si>
    <t>13,06</t>
  </si>
  <si>
    <t>12,96</t>
  </si>
  <si>
    <t>0,9322940</t>
  </si>
  <si>
    <t>13,85</t>
  </si>
  <si>
    <t>12,44</t>
  </si>
  <si>
    <t>2,00</t>
  </si>
  <si>
    <t>14,48</t>
  </si>
  <si>
    <t>518,00</t>
  </si>
  <si>
    <t>0,90</t>
  </si>
  <si>
    <t>10,80</t>
  </si>
  <si>
    <t xml:space="preserve"> P9882 </t>
  </si>
  <si>
    <t>Técnico especializado</t>
  </si>
  <si>
    <t>33,62</t>
  </si>
  <si>
    <t>10,56</t>
  </si>
  <si>
    <t>84,67</t>
  </si>
  <si>
    <t>10,50</t>
  </si>
  <si>
    <t>139,37</t>
  </si>
  <si>
    <t>52,60</t>
  </si>
  <si>
    <t>9,59</t>
  </si>
  <si>
    <t>1.395.366,94</t>
  </si>
  <si>
    <t>10,05</t>
  </si>
  <si>
    <t>0,3107647</t>
  </si>
  <si>
    <t>31,50</t>
  </si>
  <si>
    <t>351.348,29</t>
  </si>
  <si>
    <t>9,70</t>
  </si>
  <si>
    <t>0,2220087</t>
  </si>
  <si>
    <t>40,80</t>
  </si>
  <si>
    <t>9,06</t>
  </si>
  <si>
    <t>0,7770309</t>
  </si>
  <si>
    <t>11,26</t>
  </si>
  <si>
    <t>8,75</t>
  </si>
  <si>
    <t xml:space="preserve"> 00003522 </t>
  </si>
  <si>
    <t>JOELHO PVC,  SOLDAVEL COM ROSCA, 90 GRAUS, 25 MM X 3/4", PARA AGUA FRIA PREDIAL</t>
  </si>
  <si>
    <t>8,42</t>
  </si>
  <si>
    <t>0,4440177</t>
  </si>
  <si>
    <t>65,20</t>
  </si>
  <si>
    <t>8,09</t>
  </si>
  <si>
    <t>36,22</t>
  </si>
  <si>
    <t>85.854,59</t>
  </si>
  <si>
    <t>7,92</t>
  </si>
  <si>
    <t>7,68</t>
  </si>
  <si>
    <t>7,52</t>
  </si>
  <si>
    <t>60,50</t>
  </si>
  <si>
    <t>59,25</t>
  </si>
  <si>
    <t>2,99</t>
  </si>
  <si>
    <t>7,26</t>
  </si>
  <si>
    <t>21,45</t>
  </si>
  <si>
    <t>7,14</t>
  </si>
  <si>
    <t>211,23</t>
  </si>
  <si>
    <t>6,59</t>
  </si>
  <si>
    <t>248.369,69</t>
  </si>
  <si>
    <t>6,28</t>
  </si>
  <si>
    <t>97,93</t>
  </si>
  <si>
    <t>6,07</t>
  </si>
  <si>
    <t>0,5550220</t>
  </si>
  <si>
    <t>20,34</t>
  </si>
  <si>
    <t>5,34</t>
  </si>
  <si>
    <t>246,00</t>
  </si>
  <si>
    <t>5,25</t>
  </si>
  <si>
    <t>27,35</t>
  </si>
  <si>
    <t>4,45</t>
  </si>
  <si>
    <t>4,11</t>
  </si>
  <si>
    <t>32,84</t>
  </si>
  <si>
    <t>76,16</t>
  </si>
  <si>
    <t xml:space="preserve"> E9570 </t>
  </si>
  <si>
    <t>Furadeira com base magnética - 1,20 kW</t>
  </si>
  <si>
    <t>1,7238200</t>
  </si>
  <si>
    <t>2,8916700</t>
  </si>
  <si>
    <t>17,31</t>
  </si>
  <si>
    <t>27,50</t>
  </si>
  <si>
    <t>3,05</t>
  </si>
  <si>
    <t>13,52</t>
  </si>
  <si>
    <t>22,98</t>
  </si>
  <si>
    <t>2,55</t>
  </si>
  <si>
    <t>7.274,50</t>
  </si>
  <si>
    <t>1,81</t>
  </si>
  <si>
    <t>1,73</t>
  </si>
  <si>
    <t>37,90</t>
  </si>
  <si>
    <t>1,35</t>
  </si>
  <si>
    <t>22,89</t>
  </si>
  <si>
    <t>14.565,74</t>
  </si>
  <si>
    <t>160,00</t>
  </si>
  <si>
    <t>0,19</t>
  </si>
  <si>
    <t>21,31</t>
  </si>
  <si>
    <t>15,15</t>
  </si>
  <si>
    <t>30,00</t>
  </si>
  <si>
    <t>10.136,45</t>
  </si>
  <si>
    <t>126.821,23</t>
  </si>
  <si>
    <t>6,56</t>
  </si>
  <si>
    <t>0,41</t>
  </si>
  <si>
    <t>0,0161479</t>
  </si>
  <si>
    <t>23,00</t>
  </si>
  <si>
    <t>0,0058720</t>
  </si>
  <si>
    <t>60,00</t>
  </si>
  <si>
    <t>0,0102759</t>
  </si>
  <si>
    <t>0,23</t>
  </si>
  <si>
    <t>43,90</t>
  </si>
  <si>
    <t>0,0088079</t>
  </si>
  <si>
    <t>21,96</t>
  </si>
  <si>
    <t>31,36</t>
  </si>
  <si>
    <t>0,18</t>
  </si>
  <si>
    <t>47,00</t>
  </si>
  <si>
    <t>0,0014680</t>
  </si>
  <si>
    <t>34,47</t>
  </si>
  <si>
    <t>19,57</t>
  </si>
  <si>
    <t>0,03</t>
  </si>
  <si>
    <t xml:space="preserve"> E9665 </t>
  </si>
  <si>
    <t>Cavalo mecânico com semirreboque com capacidade de 22 t - 240 kW</t>
  </si>
  <si>
    <t>383,54</t>
  </si>
  <si>
    <t>113,02</t>
  </si>
  <si>
    <t>1.668,8006400</t>
  </si>
  <si>
    <t>SE0075</t>
  </si>
  <si>
    <t>CUSTO DO CANTEIRO DE OBRAS AUXILIAR (ESTAÇÃO 35) E SUAS INSTALAÇÕES (SEM BDI - NÃO DESONERADO):</t>
  </si>
  <si>
    <t>CUSTO DO CANTEIRO DE OBRAS AUXILIAR (ESTAÇÃO 36) E SUAS INSTALAÇÕES (SEM BDI - NÃO DESONERADO):</t>
  </si>
  <si>
    <t>SE0076</t>
  </si>
  <si>
    <t>SE0077</t>
  </si>
  <si>
    <t>ENCARGOS SOCIAIS   DESONERADOS:</t>
  </si>
  <si>
    <t>DATA-BASE: Abril/2022</t>
  </si>
  <si>
    <t>Carpinteiro De Formas (Horista)</t>
  </si>
  <si>
    <t>Armador (Horista)</t>
  </si>
  <si>
    <t>Servente De Obras</t>
  </si>
  <si>
    <t>Pedreiro (Horista)</t>
  </si>
  <si>
    <t>Eletricista (Horista)</t>
  </si>
  <si>
    <t>Ajudante De Eletricista (Horista)</t>
  </si>
  <si>
    <t>Carpinteiro Auxiliar (Horista)</t>
  </si>
  <si>
    <t>Pintor (Horista)</t>
  </si>
  <si>
    <t>Montador De Estruturas Metalicas Horista</t>
  </si>
  <si>
    <t>Ajudante De Armador (Horista)</t>
  </si>
  <si>
    <t>Serralheiro (Horista)</t>
  </si>
  <si>
    <t>Trabalhador De Via</t>
  </si>
  <si>
    <t>Operador De Maquinas E Tratores Diversos (Terraplanagem)</t>
  </si>
  <si>
    <t>Impermeabilizador (Horista)</t>
  </si>
  <si>
    <t>Ajudante De Serralheiro (Horista)</t>
  </si>
  <si>
    <t>Operador De Escavadeira</t>
  </si>
  <si>
    <t>Marmorista / Graniteiro (Horista)</t>
  </si>
  <si>
    <t>Azulejista Ou Ladrilheiro (Horista)</t>
  </si>
  <si>
    <t>Soldador (Horista)</t>
  </si>
  <si>
    <t>Operador De Betoneira Estacionaria / Misturador</t>
  </si>
  <si>
    <t>Ajudante Especializado</t>
  </si>
  <si>
    <t>Operador De Guindaste</t>
  </si>
  <si>
    <t>Encanador Ou Bombeiro Hidraulico (Horista)</t>
  </si>
  <si>
    <t>Operador De Jato Abrasivo Ou Jatista</t>
  </si>
  <si>
    <t>Jardineiro (Horista)</t>
  </si>
  <si>
    <t>Auxiliar De Encanador Ou Bombeiro Hidraulico (Horista)</t>
  </si>
  <si>
    <t>Ajudante De Estruturas Metalicas Horista</t>
  </si>
  <si>
    <t>Telhador (Horista)</t>
  </si>
  <si>
    <t>Calceteiro (Horista)</t>
  </si>
  <si>
    <t>Encarregado Geral De Obras</t>
  </si>
  <si>
    <t>Instalador De Tubulacoes (Tubos/Equipamentos)</t>
  </si>
  <si>
    <t>Engenheiro Civil De Obra Pleno</t>
  </si>
  <si>
    <t>Cavouqueiro Ou Operador De Perfuratriz / Rompedor</t>
  </si>
  <si>
    <t>Motorista De Caminhao-Basculante</t>
  </si>
  <si>
    <t>Carpinteiro De Esquadrias (Horista)</t>
  </si>
  <si>
    <t>Operador De Martelete Ou Marteleteiro</t>
  </si>
  <si>
    <t>Operador De Rolo Compactador</t>
  </si>
  <si>
    <t>Eletrotecnico (Horista)</t>
  </si>
  <si>
    <t>Assentador De Manilhas</t>
  </si>
  <si>
    <t>Auxiliar De Mecanico</t>
  </si>
  <si>
    <t>Montador De Maquinas (Horista)</t>
  </si>
  <si>
    <t>Motorista Operador De Caminhao Com Munck</t>
  </si>
  <si>
    <t>Vidraceiro (Horista)</t>
  </si>
  <si>
    <t>Mecanico De Equipamentos Pesados</t>
  </si>
  <si>
    <t>Operador De Guincho Ou Guincheiro</t>
  </si>
  <si>
    <t>Operador De Pa Carregadeira</t>
  </si>
  <si>
    <t>Pré-Marcador</t>
  </si>
  <si>
    <t>Engenheiro Eletricista</t>
  </si>
  <si>
    <t>Motorista De Caminhao</t>
  </si>
  <si>
    <t>Operador De Trator - Exclusive Agropecuaria</t>
  </si>
  <si>
    <t>Rasteleiro Horista</t>
  </si>
  <si>
    <t>Pintor Para Tinta Epoxi (Horista)</t>
  </si>
  <si>
    <t>Operador De Pavimentadora / Mesa Vibroacabadora Horista</t>
  </si>
  <si>
    <t>Técnico Especializado</t>
  </si>
  <si>
    <t>Operador De Motoniveladora</t>
  </si>
  <si>
    <t>Operador De Usina De Asfalto, De Solos Ou De Concreto</t>
  </si>
  <si>
    <t>Motoristas E Operadores De Equipamentos (Sicro)</t>
  </si>
  <si>
    <t>FONTE</t>
  </si>
  <si>
    <t>TABELA M1</t>
  </si>
  <si>
    <t>TOTAL</t>
  </si>
  <si>
    <t>CUSTO DO CANTEIRO DE OBRAS PRINCIAL E SUAS INSTALAÇÕES (SEM BDI - DESONERADO):</t>
  </si>
  <si>
    <t>CUSTO DO CANTEIRO DE OBRAS AUXILIAR (ESTAÇÃO 35) E SUAS INSTALAÇÕES (SEM BDI - DESONERADO):</t>
  </si>
  <si>
    <t>CUSTO DO CANTEIRO DE OBRAS AUXILIAR (ESTAÇÃO 36) E SUAS INSTALAÇÕES (SEM BDI - DESONERADO):</t>
  </si>
  <si>
    <t>2.830,24</t>
  </si>
  <si>
    <t>24.246.666,08</t>
  </si>
  <si>
    <t>8,34%</t>
  </si>
  <si>
    <t>17.614.579,90</t>
  </si>
  <si>
    <t>6,06%</t>
  </si>
  <si>
    <t>3,15%</t>
  </si>
  <si>
    <t>675,65</t>
  </si>
  <si>
    <t>5.788.293,55</t>
  </si>
  <si>
    <t>1,99%</t>
  </si>
  <si>
    <t>1,74%</t>
  </si>
  <si>
    <t>1,65%</t>
  </si>
  <si>
    <t>1,55%</t>
  </si>
  <si>
    <t>1,43%</t>
  </si>
  <si>
    <t>535.588,4165700</t>
  </si>
  <si>
    <t>4.091.895,50</t>
  </si>
  <si>
    <t>1,41%</t>
  </si>
  <si>
    <t>201.499,6312212</t>
  </si>
  <si>
    <t>17,97</t>
  </si>
  <si>
    <t>3.621.049,12</t>
  </si>
  <si>
    <t>1,14%</t>
  </si>
  <si>
    <t>1,07%</t>
  </si>
  <si>
    <t>0,96%</t>
  </si>
  <si>
    <t>0,95%</t>
  </si>
  <si>
    <t>0,89%</t>
  </si>
  <si>
    <t>0,88%</t>
  </si>
  <si>
    <t>50,88%</t>
  </si>
  <si>
    <t>380,4950725</t>
  </si>
  <si>
    <t>2.297.798,33</t>
  </si>
  <si>
    <t>51,67%</t>
  </si>
  <si>
    <t>255.455,9960000</t>
  </si>
  <si>
    <t>2.127.948,45</t>
  </si>
  <si>
    <t>114.470,2808264</t>
  </si>
  <si>
    <t>2.046.728,62</t>
  </si>
  <si>
    <t>0,70%</t>
  </si>
  <si>
    <t>0,66%</t>
  </si>
  <si>
    <t>0,58%</t>
  </si>
  <si>
    <t>576.944,9189050</t>
  </si>
  <si>
    <t>1.644.293,02</t>
  </si>
  <si>
    <t>56,86%</t>
  </si>
  <si>
    <t>91.670,0476073</t>
  </si>
  <si>
    <t>1.639.060,45</t>
  </si>
  <si>
    <t>0,54%</t>
  </si>
  <si>
    <t>58,53%</t>
  </si>
  <si>
    <t>0,50%</t>
  </si>
  <si>
    <t>0,48%</t>
  </si>
  <si>
    <t>60,01%</t>
  </si>
  <si>
    <t>60,48%</t>
  </si>
  <si>
    <t>326.952,79</t>
  </si>
  <si>
    <t>1.307.811,16</t>
  </si>
  <si>
    <t>61,38%</t>
  </si>
  <si>
    <t>0,44%</t>
  </si>
  <si>
    <t>61,82%</t>
  </si>
  <si>
    <t>62,26%</t>
  </si>
  <si>
    <t>62,70%</t>
  </si>
  <si>
    <t>63,96%</t>
  </si>
  <si>
    <t>64,37%</t>
  </si>
  <si>
    <t>397,16</t>
  </si>
  <si>
    <t>1.191.480,00</t>
  </si>
  <si>
    <t>64,78%</t>
  </si>
  <si>
    <t>100.363,4224132</t>
  </si>
  <si>
    <t>1.170.237,51</t>
  </si>
  <si>
    <t>65,18%</t>
  </si>
  <si>
    <t>0,39%</t>
  </si>
  <si>
    <t>65,57%</t>
  </si>
  <si>
    <t>65,95%</t>
  </si>
  <si>
    <t>66,33%</t>
  </si>
  <si>
    <t>66,70%</t>
  </si>
  <si>
    <t>0,36%</t>
  </si>
  <si>
    <t>67,78%</t>
  </si>
  <si>
    <t>68,13%</t>
  </si>
  <si>
    <t>54.225,1487422</t>
  </si>
  <si>
    <t>1.007.627,98</t>
  </si>
  <si>
    <t>69,53%</t>
  </si>
  <si>
    <t>69,87%</t>
  </si>
  <si>
    <t>137,8593920</t>
  </si>
  <si>
    <t>945.019,24</t>
  </si>
  <si>
    <t>70,53%</t>
  </si>
  <si>
    <t>71,46%</t>
  </si>
  <si>
    <t>71,77%</t>
  </si>
  <si>
    <t>2.851,6629975</t>
  </si>
  <si>
    <t>857.386,70</t>
  </si>
  <si>
    <t>72,35%</t>
  </si>
  <si>
    <t>72,63%</t>
  </si>
  <si>
    <t>72,91%</t>
  </si>
  <si>
    <t>784.645,09</t>
  </si>
  <si>
    <t>73,18%</t>
  </si>
  <si>
    <t>74,96%</t>
  </si>
  <si>
    <t>234,56</t>
  </si>
  <si>
    <t>703.680,00</t>
  </si>
  <si>
    <t>75,44%</t>
  </si>
  <si>
    <t>75,67%</t>
  </si>
  <si>
    <t>75,90%</t>
  </si>
  <si>
    <t>11.116,5528449</t>
  </si>
  <si>
    <t>650.318,34</t>
  </si>
  <si>
    <t>76,80%</t>
  </si>
  <si>
    <t>22.887,2805442</t>
  </si>
  <si>
    <t>557.474,65</t>
  </si>
  <si>
    <t>79,31%</t>
  </si>
  <si>
    <t>1.674,6540272</t>
  </si>
  <si>
    <t>164,7596912</t>
  </si>
  <si>
    <t>472.746,29</t>
  </si>
  <si>
    <t>12.894,09</t>
  </si>
  <si>
    <t>577.855,7896370</t>
  </si>
  <si>
    <t>468.063,19</t>
  </si>
  <si>
    <t>7.348,1204208</t>
  </si>
  <si>
    <t>418.842,86</t>
  </si>
  <si>
    <t>1.316,4329468</t>
  </si>
  <si>
    <t>545,4949246</t>
  </si>
  <si>
    <t>352.755,98</t>
  </si>
  <si>
    <t>38.746,50</t>
  </si>
  <si>
    <t>15.785,1251181</t>
  </si>
  <si>
    <t>390.473,48</t>
  </si>
  <si>
    <t>28.769,0979219</t>
  </si>
  <si>
    <t>367.956,76</t>
  </si>
  <si>
    <t>84,45%</t>
  </si>
  <si>
    <t>84,57%</t>
  </si>
  <si>
    <t>84,69%</t>
  </si>
  <si>
    <t>84,92%</t>
  </si>
  <si>
    <t>85,04%</t>
  </si>
  <si>
    <t>85,15%</t>
  </si>
  <si>
    <t>2.030,2153783</t>
  </si>
  <si>
    <t>322.991,43</t>
  </si>
  <si>
    <t>1.854,2023259</t>
  </si>
  <si>
    <t>305.850,67</t>
  </si>
  <si>
    <t>467.150,6551558</t>
  </si>
  <si>
    <t>289.633,41</t>
  </si>
  <si>
    <t>48.140,2464000</t>
  </si>
  <si>
    <t>287.199,90</t>
  </si>
  <si>
    <t>87,64%</t>
  </si>
  <si>
    <t>87,81%</t>
  </si>
  <si>
    <t>88,06%</t>
  </si>
  <si>
    <t>88,78%</t>
  </si>
  <si>
    <t>89,01%</t>
  </si>
  <si>
    <t>198.566,8332768</t>
  </si>
  <si>
    <t>216.437,85</t>
  </si>
  <si>
    <t>89,16%</t>
  </si>
  <si>
    <t>89,23%</t>
  </si>
  <si>
    <t>89,51%</t>
  </si>
  <si>
    <t>89,58%</t>
  </si>
  <si>
    <t>89,65%</t>
  </si>
  <si>
    <t>89,72%</t>
  </si>
  <si>
    <t>89,92%</t>
  </si>
  <si>
    <t>90,05%</t>
  </si>
  <si>
    <t>143.295,8133761</t>
  </si>
  <si>
    <t>180.552,72</t>
  </si>
  <si>
    <t>10.076,2417145</t>
  </si>
  <si>
    <t>180.163,20</t>
  </si>
  <si>
    <t>90,30%</t>
  </si>
  <si>
    <t>90,36%</t>
  </si>
  <si>
    <t>90,42%</t>
  </si>
  <si>
    <t>10.182,5449673</t>
  </si>
  <si>
    <t>176.373,90</t>
  </si>
  <si>
    <t xml:space="preserve"> MT2484 </t>
  </si>
  <si>
    <t>Kit de junta isolada colada para UIC60</t>
  </si>
  <si>
    <t>4.007,88</t>
  </si>
  <si>
    <t>176.346,72</t>
  </si>
  <si>
    <t>90,78%</t>
  </si>
  <si>
    <t>90,84%</t>
  </si>
  <si>
    <t>90,90%</t>
  </si>
  <si>
    <t>338.185,2309600</t>
  </si>
  <si>
    <t>158.879,42</t>
  </si>
  <si>
    <t>146.939,46</t>
  </si>
  <si>
    <t>91,65%</t>
  </si>
  <si>
    <t>7.780,9037479</t>
  </si>
  <si>
    <t>140.091,28</t>
  </si>
  <si>
    <t>91,84%</t>
  </si>
  <si>
    <t>91,98%</t>
  </si>
  <si>
    <t>92,07%</t>
  </si>
  <si>
    <t>92,11%</t>
  </si>
  <si>
    <t>92,20%</t>
  </si>
  <si>
    <t>826,7485566</t>
  </si>
  <si>
    <t>128.406,78</t>
  </si>
  <si>
    <t>92,29%</t>
  </si>
  <si>
    <t>92,33%</t>
  </si>
  <si>
    <t>92,50%</t>
  </si>
  <si>
    <t>92,54%</t>
  </si>
  <si>
    <t>92,58%</t>
  </si>
  <si>
    <t>92,62%</t>
  </si>
  <si>
    <t>92,66%</t>
  </si>
  <si>
    <t>99.560,6202736</t>
  </si>
  <si>
    <t>114.494,71</t>
  </si>
  <si>
    <t>94,5000000</t>
  </si>
  <si>
    <t>113.400,00</t>
  </si>
  <si>
    <t>92,89%</t>
  </si>
  <si>
    <t>92,93%</t>
  </si>
  <si>
    <t>93,04%</t>
  </si>
  <si>
    <t>93,08%</t>
  </si>
  <si>
    <t>93,19%</t>
  </si>
  <si>
    <t>93,23%</t>
  </si>
  <si>
    <t>93,30%</t>
  </si>
  <si>
    <t>8.135,6090769</t>
  </si>
  <si>
    <t>104.054,44</t>
  </si>
  <si>
    <t>93,37%</t>
  </si>
  <si>
    <t>93,44%</t>
  </si>
  <si>
    <t>93,51%</t>
  </si>
  <si>
    <t>376,9455565</t>
  </si>
  <si>
    <t>177,0848410</t>
  </si>
  <si>
    <t>83.659,37</t>
  </si>
  <si>
    <t>17.690,78</t>
  </si>
  <si>
    <t>93,58%</t>
  </si>
  <si>
    <t>93,65%</t>
  </si>
  <si>
    <t>93,75%</t>
  </si>
  <si>
    <t>93,87%</t>
  </si>
  <si>
    <t>93,90%</t>
  </si>
  <si>
    <t>93,93%</t>
  </si>
  <si>
    <t>93,96%</t>
  </si>
  <si>
    <t>93,99%</t>
  </si>
  <si>
    <t>94,02%</t>
  </si>
  <si>
    <t>94,05%</t>
  </si>
  <si>
    <t>94,13%</t>
  </si>
  <si>
    <t>94,16%</t>
  </si>
  <si>
    <t>94,21%</t>
  </si>
  <si>
    <t>94,24%</t>
  </si>
  <si>
    <t>94,32%</t>
  </si>
  <si>
    <t>94,37%</t>
  </si>
  <si>
    <t>94,40%</t>
  </si>
  <si>
    <t>94,45%</t>
  </si>
  <si>
    <t>94,50%</t>
  </si>
  <si>
    <t>94,55%</t>
  </si>
  <si>
    <t>94,60%</t>
  </si>
  <si>
    <t>94,77%</t>
  </si>
  <si>
    <t>60,4172127</t>
  </si>
  <si>
    <t>67.310,39</t>
  </si>
  <si>
    <t>64.483,12</t>
  </si>
  <si>
    <t>55.753,95</t>
  </si>
  <si>
    <t>95,73%</t>
  </si>
  <si>
    <t>95,75%</t>
  </si>
  <si>
    <t>95,77%</t>
  </si>
  <si>
    <t>95,79%</t>
  </si>
  <si>
    <t>95,81%</t>
  </si>
  <si>
    <t>95,86%</t>
  </si>
  <si>
    <t>95,88%</t>
  </si>
  <si>
    <t>13.218,59</t>
  </si>
  <si>
    <t>52.874,36</t>
  </si>
  <si>
    <t>95,90%</t>
  </si>
  <si>
    <t>4.119,0365287</t>
  </si>
  <si>
    <t>52.600,10</t>
  </si>
  <si>
    <t>95,92%</t>
  </si>
  <si>
    <t>95,95%</t>
  </si>
  <si>
    <t>95,97%</t>
  </si>
  <si>
    <t>95,99%</t>
  </si>
  <si>
    <t>96,02%</t>
  </si>
  <si>
    <t>96,04%</t>
  </si>
  <si>
    <t>96,06%</t>
  </si>
  <si>
    <t>96,09%</t>
  </si>
  <si>
    <t>96,11%</t>
  </si>
  <si>
    <t>96,13%</t>
  </si>
  <si>
    <t>96,16%</t>
  </si>
  <si>
    <t>96,21%</t>
  </si>
  <si>
    <t>96,29%</t>
  </si>
  <si>
    <t>96,32%</t>
  </si>
  <si>
    <t>162,3559359</t>
  </si>
  <si>
    <t>164,2828454</t>
  </si>
  <si>
    <t>30.386,62</t>
  </si>
  <si>
    <t>14.269,61</t>
  </si>
  <si>
    <t xml:space="preserve"> 00043055 </t>
  </si>
  <si>
    <t>ACO CA-50, 12,5 MM OU 16,0 MM, VERGALHAO</t>
  </si>
  <si>
    <t>4.456,0000000</t>
  </si>
  <si>
    <t>41.708,16</t>
  </si>
  <si>
    <t>96,66%</t>
  </si>
  <si>
    <t>96,71%</t>
  </si>
  <si>
    <t>96,75%</t>
  </si>
  <si>
    <t>96,80%</t>
  </si>
  <si>
    <t>96,86%</t>
  </si>
  <si>
    <t>34.671,35</t>
  </si>
  <si>
    <t>45.355,1618248</t>
  </si>
  <si>
    <t>34.469,92</t>
  </si>
  <si>
    <t>96,91%</t>
  </si>
  <si>
    <t>166,2715845</t>
  </si>
  <si>
    <t>189,7417793</t>
  </si>
  <si>
    <t>23.991,63</t>
  </si>
  <si>
    <t>9.788,78</t>
  </si>
  <si>
    <t>96,98%</t>
  </si>
  <si>
    <t>97,07%</t>
  </si>
  <si>
    <t>97,24%</t>
  </si>
  <si>
    <t>501,5999272</t>
  </si>
  <si>
    <t>28.175,02</t>
  </si>
  <si>
    <t>33.736,8692900</t>
  </si>
  <si>
    <t>26.989,50</t>
  </si>
  <si>
    <t>26.244,20</t>
  </si>
  <si>
    <t>12.650,89</t>
  </si>
  <si>
    <t>25.301,78</t>
  </si>
  <si>
    <t>18.166,49</t>
  </si>
  <si>
    <t>59,2325615</t>
  </si>
  <si>
    <t>17.919,60</t>
  </si>
  <si>
    <t>37,0194131</t>
  </si>
  <si>
    <t>17.147,94</t>
  </si>
  <si>
    <t xml:space="preserve"> 00000034 </t>
  </si>
  <si>
    <t>ACO CA-50, 10,0 MM, VERGALHAO</t>
  </si>
  <si>
    <t>1.531,0400000</t>
  </si>
  <si>
    <t>10,81</t>
  </si>
  <si>
    <t>16.550,54</t>
  </si>
  <si>
    <t>1.135,6987500</t>
  </si>
  <si>
    <t>15.907,16</t>
  </si>
  <si>
    <t>48,5703229</t>
  </si>
  <si>
    <t>10,6616487</t>
  </si>
  <si>
    <t>12.472,96</t>
  </si>
  <si>
    <t>889,07</t>
  </si>
  <si>
    <t xml:space="preserve"> M0005 </t>
  </si>
  <si>
    <t>Brita 0</t>
  </si>
  <si>
    <t>59,0289630</t>
  </si>
  <si>
    <t>156,18</t>
  </si>
  <si>
    <t>9.219,36</t>
  </si>
  <si>
    <t>90,0609600</t>
  </si>
  <si>
    <t>8.988,98</t>
  </si>
  <si>
    <t>128,3571520</t>
  </si>
  <si>
    <t>7.647,52</t>
  </si>
  <si>
    <t>207,9000000</t>
  </si>
  <si>
    <t>7.276,50</t>
  </si>
  <si>
    <t>150,5146560</t>
  </si>
  <si>
    <t>6.815,30</t>
  </si>
  <si>
    <t>4.554,71</t>
  </si>
  <si>
    <t>112,1564063</t>
  </si>
  <si>
    <t>2.786,60</t>
  </si>
  <si>
    <t>74,7800100</t>
  </si>
  <si>
    <t>2.585,14</t>
  </si>
  <si>
    <t xml:space="preserve"> MT2701 </t>
  </si>
  <si>
    <t>Desengraxante Spray à base de tricloroetano ou solvente alternativo</t>
  </si>
  <si>
    <t>813,20</t>
  </si>
  <si>
    <t>2.146,85</t>
  </si>
  <si>
    <t xml:space="preserve"> B.01.000.010111 </t>
  </si>
  <si>
    <t>69,2000000</t>
  </si>
  <si>
    <t>23,67</t>
  </si>
  <si>
    <t>1.637,96</t>
  </si>
  <si>
    <t xml:space="preserve"> B.01.000.010112 </t>
  </si>
  <si>
    <t>Ajudante de carpinteiro</t>
  </si>
  <si>
    <t>1.345,94</t>
  </si>
  <si>
    <t>0,2298034</t>
  </si>
  <si>
    <t>1.262,88</t>
  </si>
  <si>
    <t>1.603,4537600</t>
  </si>
  <si>
    <t>1.010,18</t>
  </si>
  <si>
    <t>948,79</t>
  </si>
  <si>
    <t>34,3101440</t>
  </si>
  <si>
    <t>912,31</t>
  </si>
  <si>
    <t>5,4053300</t>
  </si>
  <si>
    <t>821,39</t>
  </si>
  <si>
    <t>10,8024000</t>
  </si>
  <si>
    <t>658,37</t>
  </si>
  <si>
    <t>24,5625808</t>
  </si>
  <si>
    <t>607,93</t>
  </si>
  <si>
    <t xml:space="preserve"> M2364 </t>
  </si>
  <si>
    <t>Broca para furar trilho - D = 29 mm (1 1/8”)</t>
  </si>
  <si>
    <t>0,4408800</t>
  </si>
  <si>
    <t>945,90</t>
  </si>
  <si>
    <t>417,03</t>
  </si>
  <si>
    <t>5,0365515</t>
  </si>
  <si>
    <t>206,47</t>
  </si>
  <si>
    <t>10,4637280</t>
  </si>
  <si>
    <t>140,52</t>
  </si>
  <si>
    <t xml:space="preserve"> E9736 </t>
  </si>
  <si>
    <t>Máquina para furar trilho - 1,20 kW</t>
  </si>
  <si>
    <t>10,0724976</t>
  </si>
  <si>
    <t>4,61</t>
  </si>
  <si>
    <t>105,91</t>
  </si>
  <si>
    <t>4,8417900</t>
  </si>
  <si>
    <t>71,64</t>
  </si>
  <si>
    <t>69,43</t>
  </si>
  <si>
    <t>3,6313425</t>
  </si>
  <si>
    <t>0,68</t>
  </si>
  <si>
    <t>CONTRATAÇÃO DE EMPRESA ESPECIALIZADA PARA A REALIZAÇÃO DAS OBRAS CIVIS DO TRECHO SAMAMBAIA
DA EXPANSÃO DA LINHA 1 DO METRÔ-DF</t>
  </si>
  <si>
    <t xml:space="preserve">      CONTRATAÇÃO DE EMPRESA ESPECIALIZADA PARA A REALIZAÇÃO DAS OBRAS CIVIS DO TRECHO SAMAMBAIA
DA EXPANSÃO DA LINHA 1 DO METRÔ-DF</t>
  </si>
  <si>
    <t>14,40%</t>
  </si>
  <si>
    <t>5,91%</t>
  </si>
  <si>
    <t>20,31%</t>
  </si>
  <si>
    <t>36.216,2596390</t>
  </si>
  <si>
    <t>1.275,2928723</t>
  </si>
  <si>
    <t>10.348.571,65</t>
  </si>
  <si>
    <t>103.222,21</t>
  </si>
  <si>
    <t>3,60%</t>
  </si>
  <si>
    <t>23,90%</t>
  </si>
  <si>
    <t>27,06%</t>
  </si>
  <si>
    <t>29,05%</t>
  </si>
  <si>
    <t>30,79%</t>
  </si>
  <si>
    <t>32,44%</t>
  </si>
  <si>
    <t>33,99%</t>
  </si>
  <si>
    <t>35,51%</t>
  </si>
  <si>
    <t>36,94%</t>
  </si>
  <si>
    <t>38,35%</t>
  </si>
  <si>
    <t>1,25%</t>
  </si>
  <si>
    <t>39,59%</t>
  </si>
  <si>
    <t>40,78%</t>
  </si>
  <si>
    <t>41,92%</t>
  </si>
  <si>
    <t>42,99%</t>
  </si>
  <si>
    <t>43,94%</t>
  </si>
  <si>
    <t>44,89%</t>
  </si>
  <si>
    <t>45,78%</t>
  </si>
  <si>
    <t>46,65%</t>
  </si>
  <si>
    <t>47,53%</t>
  </si>
  <si>
    <t>48,39%</t>
  </si>
  <si>
    <t>49,24%</t>
  </si>
  <si>
    <t>50,07%</t>
  </si>
  <si>
    <t>52,40%</t>
  </si>
  <si>
    <t>53,10%</t>
  </si>
  <si>
    <t>53,79%</t>
  </si>
  <si>
    <t>54,48%</t>
  </si>
  <si>
    <t>55,14%</t>
  </si>
  <si>
    <t>55,72%</t>
  </si>
  <si>
    <t>56,29%</t>
  </si>
  <si>
    <t>57,42%</t>
  </si>
  <si>
    <t>57,98%</t>
  </si>
  <si>
    <t>59,03%</t>
  </si>
  <si>
    <t>59,53%</t>
  </si>
  <si>
    <t>60,93%</t>
  </si>
  <si>
    <t>63,12%</t>
  </si>
  <si>
    <t>63,54%</t>
  </si>
  <si>
    <t>998.244,88</t>
  </si>
  <si>
    <t>70,21%</t>
  </si>
  <si>
    <t>0,33%</t>
  </si>
  <si>
    <t>70,85%</t>
  </si>
  <si>
    <t>71,16%</t>
  </si>
  <si>
    <t>72,07%</t>
  </si>
  <si>
    <t>73,45%</t>
  </si>
  <si>
    <t>73,71%</t>
  </si>
  <si>
    <t>73,97%</t>
  </si>
  <si>
    <t>74,22%</t>
  </si>
  <si>
    <t>74,47%</t>
  </si>
  <si>
    <t>74,72%</t>
  </si>
  <si>
    <t>75,21%</t>
  </si>
  <si>
    <t>76,13%</t>
  </si>
  <si>
    <t>76,36%</t>
  </si>
  <si>
    <t>76,58%</t>
  </si>
  <si>
    <t>77,03%</t>
  </si>
  <si>
    <t>77,24%</t>
  </si>
  <si>
    <t>77,44%</t>
  </si>
  <si>
    <t>77,64%</t>
  </si>
  <si>
    <t>77,84%</t>
  </si>
  <si>
    <t>78,03%</t>
  </si>
  <si>
    <t>78,22%</t>
  </si>
  <si>
    <t>78,41%</t>
  </si>
  <si>
    <t>78,60%</t>
  </si>
  <si>
    <t>78,78%</t>
  </si>
  <si>
    <t>78,96%</t>
  </si>
  <si>
    <t>79,14%</t>
  </si>
  <si>
    <t>79,49%</t>
  </si>
  <si>
    <t>79,66%</t>
  </si>
  <si>
    <t>79,83%</t>
  </si>
  <si>
    <t>80,00%</t>
  </si>
  <si>
    <t>80,17%</t>
  </si>
  <si>
    <t>80,33%</t>
  </si>
  <si>
    <t>80,50%</t>
  </si>
  <si>
    <t>80,66%</t>
  </si>
  <si>
    <t>80,82%</t>
  </si>
  <si>
    <t>80,99%</t>
  </si>
  <si>
    <t>81,14%</t>
  </si>
  <si>
    <t>81,30%</t>
  </si>
  <si>
    <t>81,46%</t>
  </si>
  <si>
    <t>81,62%</t>
  </si>
  <si>
    <t>81,77%</t>
  </si>
  <si>
    <t>81,92%</t>
  </si>
  <si>
    <t>82,07%</t>
  </si>
  <si>
    <t>82,21%</t>
  </si>
  <si>
    <t>82,36%</t>
  </si>
  <si>
    <t>82,50%</t>
  </si>
  <si>
    <t>82,64%</t>
  </si>
  <si>
    <t>82,78%</t>
  </si>
  <si>
    <t>82,92%</t>
  </si>
  <si>
    <t>83,05%</t>
  </si>
  <si>
    <t>83,19%</t>
  </si>
  <si>
    <t>83,32%</t>
  </si>
  <si>
    <t>83,45%</t>
  </si>
  <si>
    <t>83,58%</t>
  </si>
  <si>
    <t>83,71%</t>
  </si>
  <si>
    <t>83,84%</t>
  </si>
  <si>
    <t>83,96%</t>
  </si>
  <si>
    <t>84,09%</t>
  </si>
  <si>
    <t>84,21%</t>
  </si>
  <si>
    <t>84,33%</t>
  </si>
  <si>
    <t>332.748,29</t>
  </si>
  <si>
    <t>85,26%</t>
  </si>
  <si>
    <t>85,37%</t>
  </si>
  <si>
    <t>85,59%</t>
  </si>
  <si>
    <t>85,70%</t>
  </si>
  <si>
    <t>747,1473942</t>
  </si>
  <si>
    <t>285.062,88</t>
  </si>
  <si>
    <t>85,81%</t>
  </si>
  <si>
    <t>85,91%</t>
  </si>
  <si>
    <t>86,02%</t>
  </si>
  <si>
    <t>86,12%</t>
  </si>
  <si>
    <t>86,22%</t>
  </si>
  <si>
    <t>86,32%</t>
  </si>
  <si>
    <t>86,42%</t>
  </si>
  <si>
    <t>86,52%</t>
  </si>
  <si>
    <t>86,62%</t>
  </si>
  <si>
    <t>86,72%</t>
  </si>
  <si>
    <t>86,81%</t>
  </si>
  <si>
    <t>86,91%</t>
  </si>
  <si>
    <t>87,00%</t>
  </si>
  <si>
    <t>87,19%</t>
  </si>
  <si>
    <t>87,28%</t>
  </si>
  <si>
    <t>87,37%</t>
  </si>
  <si>
    <t>87,46%</t>
  </si>
  <si>
    <t>87,55%</t>
  </si>
  <si>
    <t>87,72%</t>
  </si>
  <si>
    <t>87,89%</t>
  </si>
  <si>
    <t>87,97%</t>
  </si>
  <si>
    <t>88,14%</t>
  </si>
  <si>
    <t>88,22%</t>
  </si>
  <si>
    <t>88,30%</t>
  </si>
  <si>
    <t>88,38%</t>
  </si>
  <si>
    <t>88,46%</t>
  </si>
  <si>
    <t>88,54%</t>
  </si>
  <si>
    <t>88,62%</t>
  </si>
  <si>
    <t>88,70%</t>
  </si>
  <si>
    <t>88,85%</t>
  </si>
  <si>
    <t>88,93%</t>
  </si>
  <si>
    <t>89,08%</t>
  </si>
  <si>
    <t>89,30%</t>
  </si>
  <si>
    <t>89,37%</t>
  </si>
  <si>
    <t>89,44%</t>
  </si>
  <si>
    <t>89,78%</t>
  </si>
  <si>
    <t>89,85%</t>
  </si>
  <si>
    <t>89,98%</t>
  </si>
  <si>
    <t>90,11%</t>
  </si>
  <si>
    <t>90,17%</t>
  </si>
  <si>
    <t>90,23%</t>
  </si>
  <si>
    <t>90,95%</t>
  </si>
  <si>
    <t>91,06%</t>
  </si>
  <si>
    <t>91,17%</t>
  </si>
  <si>
    <t>91,28%</t>
  </si>
  <si>
    <t>91,44%</t>
  </si>
  <si>
    <t>91,49%</t>
  </si>
  <si>
    <t>91,54%</t>
  </si>
  <si>
    <t>91,69%</t>
  </si>
  <si>
    <t>91,74%</t>
  </si>
  <si>
    <t>91,79%</t>
  </si>
  <si>
    <t>91,88%</t>
  </si>
  <si>
    <t>91,93%</t>
  </si>
  <si>
    <t>92,02%</t>
  </si>
  <si>
    <t>92,15%</t>
  </si>
  <si>
    <t>92,24%</t>
  </si>
  <si>
    <t>92,37%</t>
  </si>
  <si>
    <t>92,41%</t>
  </si>
  <si>
    <t>92,45%</t>
  </si>
  <si>
    <t>92,69%</t>
  </si>
  <si>
    <t>92,73%</t>
  </si>
  <si>
    <t>92,77%</t>
  </si>
  <si>
    <t>92,81%</t>
  </si>
  <si>
    <t>92,85%</t>
  </si>
  <si>
    <t>92,96%</t>
  </si>
  <si>
    <t>93,00%</t>
  </si>
  <si>
    <t>93,11%</t>
  </si>
  <si>
    <t>93,15%</t>
  </si>
  <si>
    <t>93,26%</t>
  </si>
  <si>
    <t>93,33%</t>
  </si>
  <si>
    <t>93,40%</t>
  </si>
  <si>
    <t>93,47%</t>
  </si>
  <si>
    <t>93,54%</t>
  </si>
  <si>
    <t>93,61%</t>
  </si>
  <si>
    <t>93,71%</t>
  </si>
  <si>
    <t>94,07%</t>
  </si>
  <si>
    <t>94,10%</t>
  </si>
  <si>
    <t>94,18%</t>
  </si>
  <si>
    <t>94,26%</t>
  </si>
  <si>
    <t>94,29%</t>
  </si>
  <si>
    <t>94,34%</t>
  </si>
  <si>
    <t>94,42%</t>
  </si>
  <si>
    <t>94,47%</t>
  </si>
  <si>
    <t>94,52%</t>
  </si>
  <si>
    <t>94,64%</t>
  </si>
  <si>
    <t>94,69%</t>
  </si>
  <si>
    <t>94,81%</t>
  </si>
  <si>
    <t>94,88%</t>
  </si>
  <si>
    <t>94,95%</t>
  </si>
  <si>
    <t>95,04%</t>
  </si>
  <si>
    <t>95,11%</t>
  </si>
  <si>
    <t>95,13%</t>
  </si>
  <si>
    <t>95,22%</t>
  </si>
  <si>
    <t>95,33%</t>
  </si>
  <si>
    <t>95,35%</t>
  </si>
  <si>
    <t>95,67%</t>
  </si>
  <si>
    <t>95,69%</t>
  </si>
  <si>
    <t>95,71%</t>
  </si>
  <si>
    <t>95,82%</t>
  </si>
  <si>
    <t>95,84%</t>
  </si>
  <si>
    <t>95,93%</t>
  </si>
  <si>
    <t>96,00%</t>
  </si>
  <si>
    <t>96,07%</t>
  </si>
  <si>
    <t>96,17%</t>
  </si>
  <si>
    <t>96,25%</t>
  </si>
  <si>
    <t>96,33%</t>
  </si>
  <si>
    <t>96,36%</t>
  </si>
  <si>
    <t>96,39%</t>
  </si>
  <si>
    <t>96,42%</t>
  </si>
  <si>
    <t>96,45%</t>
  </si>
  <si>
    <t>96,48%</t>
  </si>
  <si>
    <t>96,55%</t>
  </si>
  <si>
    <t>96,59%</t>
  </si>
  <si>
    <t>96,63%</t>
  </si>
  <si>
    <t>96,67%</t>
  </si>
  <si>
    <t>96,76%</t>
  </si>
  <si>
    <t>96,87%</t>
  </si>
  <si>
    <t>96,94%</t>
  </si>
  <si>
    <t>97,02%</t>
  </si>
  <si>
    <t>97,16%</t>
  </si>
  <si>
    <t>CPOS/CDHU</t>
  </si>
</sst>
</file>

<file path=xl/styles.xml><?xml version="1.0" encoding="utf-8"?>
<styleSheet xmlns="http://schemas.openxmlformats.org/spreadsheetml/2006/main">
  <numFmts count="8">
    <numFmt numFmtId="44" formatCode="_-&quot;R$&quot;\ * #,##0.00_-;\-&quot;R$&quot;\ * #,##0.00_-;_-&quot;R$&quot;\ * &quot;-&quot;??_-;_-@_-"/>
    <numFmt numFmtId="43" formatCode="_-* #,##0.00_-;\-* #,##0.00_-;_-* &quot;-&quot;??_-;_-@_-"/>
    <numFmt numFmtId="164" formatCode="_-&quot;R$&quot;* #,##0.00_-;\-&quot;R$&quot;* #,##0.00_-;_-&quot;R$&quot;* &quot;-&quot;??_-;_-@_-"/>
    <numFmt numFmtId="165" formatCode="0.00_);[Red]\(0.00\)"/>
    <numFmt numFmtId="166" formatCode="00"/>
    <numFmt numFmtId="167" formatCode="#,##0.000_);[Red]\(#,##0.000\)"/>
    <numFmt numFmtId="168" formatCode="#,##0.00_);[Red]\(#,##0.00\)"/>
    <numFmt numFmtId="169" formatCode="_(* #,##0.00_);_(* \(#,##0.00\);_(* &quot;-&quot;??_);_(@_)"/>
  </numFmts>
  <fonts count="70">
    <font>
      <sz val="11"/>
      <color theme="1"/>
      <name val="Calibri"/>
      <family val="2"/>
      <scheme val="minor"/>
    </font>
    <font>
      <sz val="11"/>
      <color theme="1"/>
      <name val="Calibri"/>
      <family val="2"/>
      <scheme val="minor"/>
    </font>
    <font>
      <b/>
      <i/>
      <sz val="11"/>
      <color theme="1"/>
      <name val="Calibri"/>
      <family val="2"/>
      <scheme val="minor"/>
    </font>
    <font>
      <b/>
      <sz val="11"/>
      <color theme="1"/>
      <name val="Calibri"/>
      <family val="2"/>
      <scheme val="minor"/>
    </font>
    <font>
      <sz val="10"/>
      <name val="MS Sans Serif"/>
      <family val="2"/>
    </font>
    <font>
      <b/>
      <sz val="11"/>
      <color indexed="48"/>
      <name val="Arial"/>
      <family val="2"/>
    </font>
    <font>
      <sz val="8"/>
      <name val="Arial"/>
      <family val="2"/>
    </font>
    <font>
      <b/>
      <sz val="10"/>
      <color indexed="53"/>
      <name val="Arial"/>
      <family val="2"/>
    </font>
    <font>
      <sz val="10"/>
      <name val="Arial"/>
      <family val="2"/>
    </font>
    <font>
      <sz val="9"/>
      <color indexed="48"/>
      <name val="Arial"/>
      <family val="2"/>
    </font>
    <font>
      <b/>
      <sz val="9"/>
      <color indexed="53"/>
      <name val="Arial"/>
      <family val="2"/>
    </font>
    <font>
      <b/>
      <sz val="9"/>
      <color indexed="48"/>
      <name val="Arial"/>
      <family val="2"/>
    </font>
    <font>
      <sz val="6"/>
      <color indexed="48"/>
      <name val="Arial"/>
      <family val="2"/>
    </font>
    <font>
      <b/>
      <sz val="8"/>
      <color indexed="9"/>
      <name val="Arial"/>
      <family val="2"/>
    </font>
    <font>
      <b/>
      <sz val="8"/>
      <name val="Arial"/>
      <family val="2"/>
    </font>
    <font>
      <b/>
      <sz val="6"/>
      <name val="Arial"/>
      <family val="2"/>
    </font>
    <font>
      <b/>
      <sz val="7"/>
      <color indexed="9"/>
      <name val="Arial"/>
      <family val="2"/>
    </font>
    <font>
      <b/>
      <sz val="6"/>
      <color indexed="9"/>
      <name val="Arial"/>
      <family val="2"/>
    </font>
    <font>
      <sz val="6"/>
      <name val="Arial"/>
      <family val="2"/>
    </font>
    <font>
      <b/>
      <sz val="7"/>
      <name val="Arial"/>
      <family val="2"/>
    </font>
    <font>
      <sz val="7"/>
      <name val="Arial"/>
      <family val="2"/>
    </font>
    <font>
      <sz val="7"/>
      <name val="MS Sans Serif"/>
      <family val="2"/>
    </font>
    <font>
      <vertAlign val="superscript"/>
      <sz val="7"/>
      <name val="Arial"/>
      <family val="2"/>
    </font>
    <font>
      <sz val="7"/>
      <color rgb="FFFF0000"/>
      <name val="Arial"/>
      <family val="2"/>
    </font>
    <font>
      <vertAlign val="superscript"/>
      <sz val="7"/>
      <color rgb="FFFF0000"/>
      <name val="Arial"/>
      <family val="2"/>
    </font>
    <font>
      <b/>
      <sz val="7"/>
      <color indexed="48"/>
      <name val="Arial"/>
      <family val="2"/>
    </font>
    <font>
      <sz val="7"/>
      <color indexed="48"/>
      <name val="Arial"/>
      <family val="2"/>
    </font>
    <font>
      <b/>
      <sz val="11"/>
      <color rgb="FFC00000"/>
      <name val="Arial"/>
      <family val="2"/>
    </font>
    <font>
      <b/>
      <sz val="12"/>
      <color theme="1"/>
      <name val="Calibri"/>
      <family val="2"/>
      <scheme val="minor"/>
    </font>
    <font>
      <sz val="11"/>
      <color rgb="FF000000"/>
      <name val="Calibri"/>
      <family val="2"/>
      <scheme val="minor"/>
    </font>
    <font>
      <sz val="10"/>
      <color rgb="FF000000"/>
      <name val="Arial"/>
      <family val="2"/>
    </font>
    <font>
      <b/>
      <sz val="10"/>
      <color rgb="FF000000"/>
      <name val="Arial"/>
      <family val="2"/>
    </font>
    <font>
      <i/>
      <sz val="8"/>
      <color rgb="FF000000"/>
      <name val="Arial"/>
      <family val="2"/>
    </font>
    <font>
      <sz val="8"/>
      <color rgb="FF000000"/>
      <name val="Arial"/>
      <family val="2"/>
    </font>
    <font>
      <sz val="12"/>
      <color theme="1"/>
      <name val="Arial"/>
      <family val="2"/>
    </font>
    <font>
      <b/>
      <sz val="12"/>
      <color rgb="FF00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b/>
      <sz val="11"/>
      <color rgb="FF000000"/>
      <name val="Arial"/>
      <family val="2"/>
    </font>
    <font>
      <sz val="8"/>
      <color theme="1"/>
      <name val="Arial"/>
      <family val="2"/>
    </font>
    <font>
      <sz val="10"/>
      <name val="MS Sans Serif"/>
      <family val="2"/>
    </font>
    <font>
      <vertAlign val="superscript"/>
      <sz val="6"/>
      <name val="Arial"/>
      <family val="2"/>
    </font>
    <font>
      <sz val="10"/>
      <name val="Arial"/>
      <family val="1"/>
    </font>
    <font>
      <sz val="10"/>
      <color rgb="FF000000"/>
      <name val="Arial"/>
      <family val="1"/>
    </font>
    <font>
      <sz val="10"/>
      <name val="MS Sans Serif"/>
      <family val="2"/>
    </font>
    <font>
      <sz val="9"/>
      <color indexed="53"/>
      <name val="Arial"/>
      <family val="2"/>
    </font>
    <font>
      <sz val="9"/>
      <name val="Arial"/>
      <family val="2"/>
    </font>
    <font>
      <vertAlign val="superscript"/>
      <sz val="8"/>
      <name val="Arial"/>
      <family val="2"/>
    </font>
    <font>
      <sz val="8"/>
      <color rgb="FFFF0000"/>
      <name val="Arial"/>
      <family val="2"/>
    </font>
    <font>
      <vertAlign val="superscript"/>
      <sz val="8"/>
      <color rgb="FFFF0000"/>
      <name val="Arial"/>
      <family val="2"/>
    </font>
    <font>
      <sz val="10"/>
      <color theme="1"/>
      <name val="Arial"/>
      <family val="2"/>
    </font>
    <font>
      <sz val="11"/>
      <name val="Arial"/>
      <family val="1"/>
    </font>
    <font>
      <b/>
      <sz val="11"/>
      <name val="Arial"/>
      <family val="1"/>
    </font>
    <font>
      <b/>
      <sz val="10"/>
      <name val="Arial"/>
      <family val="1"/>
    </font>
    <font>
      <b/>
      <sz val="12"/>
      <name val="Arial"/>
      <family val="1"/>
    </font>
    <font>
      <b/>
      <sz val="11"/>
      <color theme="0"/>
      <name val="Arial"/>
      <family val="1"/>
    </font>
  </fonts>
  <fills count="4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3" tint="0.79998168889431442"/>
        <bgColor indexed="64"/>
      </patternFill>
    </fill>
    <fill>
      <patternFill patternType="solid">
        <fgColor indexed="4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6" tint="0.59999389629810485"/>
        <bgColor indexed="64"/>
      </patternFill>
    </fill>
    <fill>
      <patternFill patternType="solid">
        <fgColor rgb="FFEFEFEF"/>
      </patternFill>
    </fill>
    <fill>
      <patternFill patternType="solid">
        <fgColor rgb="FFD6D6D6"/>
      </patternFill>
    </fill>
    <fill>
      <patternFill patternType="solid">
        <fgColor rgb="FFF7F3DF"/>
      </patternFill>
    </fill>
    <fill>
      <patternFill patternType="solid">
        <fgColor rgb="FFFFFFFF"/>
      </patternFill>
    </fill>
    <fill>
      <patternFill patternType="solid">
        <fgColor rgb="FFFF9900"/>
        <bgColor indexed="64"/>
      </patternFill>
    </fill>
    <fill>
      <patternFill patternType="solid">
        <fgColor theme="4" tint="-0.499984740745262"/>
        <bgColor indexed="64"/>
      </patternFill>
    </fill>
  </fills>
  <borders count="40">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CCCCCC"/>
      </bottom>
      <diagonal/>
    </border>
    <border>
      <left style="thin">
        <color rgb="FFCCCCCC"/>
      </left>
      <right/>
      <top/>
      <bottom/>
      <diagonal/>
    </border>
    <border>
      <left style="thin">
        <color rgb="FFCCCCCC"/>
      </left>
      <right/>
      <top/>
      <bottom style="thin">
        <color rgb="FFCCCCCC"/>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10">
    <xf numFmtId="0" fontId="0"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40" fontId="4" fillId="0" borderId="0" applyFont="0" applyFill="0" applyBorder="0" applyAlignment="0" applyProtection="0"/>
    <xf numFmtId="0" fontId="29"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10" applyNumberFormat="0" applyFill="0" applyAlignment="0" applyProtection="0"/>
    <xf numFmtId="0" fontId="39" fillId="0" borderId="11" applyNumberFormat="0" applyFill="0" applyAlignment="0" applyProtection="0"/>
    <xf numFmtId="0" fontId="39" fillId="0" borderId="0" applyNumberFormat="0" applyFill="0" applyBorder="0" applyAlignment="0" applyProtection="0"/>
    <xf numFmtId="0" fontId="40" fillId="7" borderId="0" applyNumberFormat="0" applyBorder="0" applyAlignment="0" applyProtection="0"/>
    <xf numFmtId="0" fontId="41" fillId="8" borderId="0" applyNumberFormat="0" applyBorder="0" applyAlignment="0" applyProtection="0"/>
    <xf numFmtId="0" fontId="42" fillId="9" borderId="0" applyNumberFormat="0" applyBorder="0" applyAlignment="0" applyProtection="0"/>
    <xf numFmtId="0" fontId="43" fillId="10" borderId="12" applyNumberFormat="0" applyAlignment="0" applyProtection="0"/>
    <xf numFmtId="0" fontId="44" fillId="11" borderId="13" applyNumberFormat="0" applyAlignment="0" applyProtection="0"/>
    <xf numFmtId="0" fontId="45" fillId="11" borderId="12" applyNumberFormat="0" applyAlignment="0" applyProtection="0"/>
    <xf numFmtId="0" fontId="46" fillId="0" borderId="14" applyNumberFormat="0" applyFill="0" applyAlignment="0" applyProtection="0"/>
    <xf numFmtId="0" fontId="47" fillId="12" borderId="15" applyNumberFormat="0" applyAlignment="0" applyProtection="0"/>
    <xf numFmtId="0" fontId="48" fillId="0" borderId="0" applyNumberFormat="0" applyFill="0" applyBorder="0" applyAlignment="0" applyProtection="0"/>
    <xf numFmtId="0" fontId="1" fillId="13" borderId="16" applyNumberFormat="0" applyFont="0" applyAlignment="0" applyProtection="0"/>
    <xf numFmtId="0" fontId="49" fillId="0" borderId="0" applyNumberFormat="0" applyFill="0" applyBorder="0" applyAlignment="0" applyProtection="0"/>
    <xf numFmtId="0" fontId="3" fillId="0" borderId="17" applyNumberFormat="0" applyFill="0" applyAlignment="0" applyProtection="0"/>
    <xf numFmtId="0" fontId="5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50" fillId="37" borderId="0" applyNumberFormat="0" applyBorder="0" applyAlignment="0" applyProtection="0"/>
    <xf numFmtId="0" fontId="4" fillId="0" borderId="0"/>
    <xf numFmtId="0" fontId="8" fillId="0" borderId="0"/>
    <xf numFmtId="0" fontId="1" fillId="0" borderId="0"/>
    <xf numFmtId="169" fontId="8" fillId="0" borderId="0" applyFont="0" applyFill="0" applyBorder="0" applyAlignment="0" applyProtection="0"/>
    <xf numFmtId="44" fontId="1" fillId="0" borderId="0" applyFont="0" applyFill="0" applyBorder="0" applyAlignment="0" applyProtection="0"/>
    <xf numFmtId="0" fontId="51" fillId="0" borderId="0"/>
    <xf numFmtId="0" fontId="29" fillId="0" borderId="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50" fillId="17" borderId="0" applyNumberFormat="0" applyBorder="0" applyAlignment="0" applyProtection="0"/>
    <xf numFmtId="0" fontId="50" fillId="21" borderId="0" applyNumberFormat="0" applyBorder="0" applyAlignment="0" applyProtection="0"/>
    <xf numFmtId="0" fontId="50" fillId="25" borderId="0" applyNumberFormat="0" applyBorder="0" applyAlignment="0" applyProtection="0"/>
    <xf numFmtId="0" fontId="50" fillId="29" borderId="0" applyNumberFormat="0" applyBorder="0" applyAlignment="0" applyProtection="0"/>
    <xf numFmtId="0" fontId="50" fillId="33" borderId="0" applyNumberFormat="0" applyBorder="0" applyAlignment="0" applyProtection="0"/>
    <xf numFmtId="0" fontId="50" fillId="37" borderId="0" applyNumberFormat="0" applyBorder="0" applyAlignment="0" applyProtection="0"/>
    <xf numFmtId="0" fontId="40" fillId="7" borderId="0" applyNumberFormat="0" applyBorder="0" applyAlignment="0" applyProtection="0"/>
    <xf numFmtId="0" fontId="46" fillId="0" borderId="14" applyNumberFormat="0" applyFill="0" applyAlignment="0" applyProtection="0"/>
    <xf numFmtId="0" fontId="50" fillId="14"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41" fillId="8" borderId="0" applyNumberFormat="0" applyBorder="0" applyAlignment="0" applyProtection="0"/>
    <xf numFmtId="0" fontId="42" fillId="9" borderId="0" applyNumberFormat="0" applyBorder="0" applyAlignment="0" applyProtection="0"/>
    <xf numFmtId="0" fontId="8" fillId="0" borderId="0"/>
    <xf numFmtId="0" fontId="1" fillId="0" borderId="0"/>
    <xf numFmtId="0" fontId="51" fillId="0" borderId="0"/>
    <xf numFmtId="0" fontId="29"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13" borderId="16" applyNumberFormat="0" applyFon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37" fillId="0" borderId="9" applyNumberFormat="0" applyFill="0" applyAlignment="0" applyProtection="0"/>
    <xf numFmtId="0" fontId="38" fillId="0" borderId="10" applyNumberFormat="0" applyFill="0" applyAlignment="0" applyProtection="0"/>
    <xf numFmtId="0" fontId="39" fillId="0" borderId="11"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0" fontId="3" fillId="0" borderId="17" applyNumberFormat="0" applyFill="0" applyAlignment="0" applyProtection="0"/>
    <xf numFmtId="0" fontId="54" fillId="0" borderId="0"/>
    <xf numFmtId="0" fontId="58" fillId="0" borderId="0"/>
    <xf numFmtId="40" fontId="4" fillId="0" borderId="0" applyFont="0" applyFill="0" applyBorder="0" applyAlignment="0" applyProtection="0"/>
    <xf numFmtId="0" fontId="65" fillId="0" borderId="0"/>
  </cellStyleXfs>
  <cellXfs count="338">
    <xf numFmtId="0" fontId="0" fillId="0" borderId="0" xfId="0"/>
    <xf numFmtId="0" fontId="0" fillId="2" borderId="0" xfId="0" applyFill="1" applyAlignment="1">
      <alignment wrapText="1"/>
    </xf>
    <xf numFmtId="0" fontId="0" fillId="2" borderId="0" xfId="0" applyFill="1"/>
    <xf numFmtId="0" fontId="0" fillId="2" borderId="0" xfId="0" applyFill="1" applyAlignment="1">
      <alignment horizontal="center" vertical="center"/>
    </xf>
    <xf numFmtId="0" fontId="0" fillId="2" borderId="2" xfId="0" applyFill="1" applyBorder="1" applyAlignment="1">
      <alignment horizontal="center" vertical="center"/>
    </xf>
    <xf numFmtId="0" fontId="0" fillId="2" borderId="0" xfId="0" applyFill="1" applyAlignment="1">
      <alignment horizontal="center"/>
    </xf>
    <xf numFmtId="165" fontId="20" fillId="0" borderId="1" xfId="4" applyNumberFormat="1" applyFont="1" applyBorder="1" applyAlignment="1">
      <alignment horizontal="center" vertical="center"/>
    </xf>
    <xf numFmtId="165" fontId="20" fillId="0" borderId="0" xfId="4" applyNumberFormat="1" applyFont="1" applyBorder="1" applyAlignment="1">
      <alignment horizontal="center" vertical="center"/>
    </xf>
    <xf numFmtId="40" fontId="20" fillId="0" borderId="2" xfId="4" applyFont="1" applyBorder="1" applyAlignment="1">
      <alignment horizontal="center" vertical="center"/>
    </xf>
    <xf numFmtId="40" fontId="20" fillId="0" borderId="0" xfId="4" applyFont="1" applyBorder="1" applyAlignment="1">
      <alignment horizontal="center" vertical="center"/>
    </xf>
    <xf numFmtId="165" fontId="20" fillId="0" borderId="2" xfId="4" applyNumberFormat="1" applyFont="1" applyBorder="1" applyAlignment="1">
      <alignment horizontal="center" vertical="center"/>
    </xf>
    <xf numFmtId="40" fontId="20" fillId="0" borderId="1" xfId="4" applyFont="1" applyBorder="1" applyAlignment="1">
      <alignment horizontal="center" vertical="center"/>
    </xf>
    <xf numFmtId="167" fontId="20" fillId="0" borderId="0" xfId="4" applyNumberFormat="1" applyFont="1" applyBorder="1" applyAlignment="1">
      <alignment horizontal="center" vertical="center"/>
    </xf>
    <xf numFmtId="168" fontId="20" fillId="0" borderId="0" xfId="4" applyNumberFormat="1" applyFont="1" applyBorder="1" applyAlignment="1">
      <alignment horizontal="center" vertical="center"/>
    </xf>
    <xf numFmtId="49" fontId="23" fillId="0" borderId="0" xfId="4" applyNumberFormat="1" applyFont="1" applyBorder="1" applyAlignment="1">
      <alignment horizontal="center" vertical="center"/>
    </xf>
    <xf numFmtId="40" fontId="6" fillId="0" borderId="0" xfId="4" applyFont="1" applyBorder="1" applyAlignment="1">
      <alignment horizontal="center" vertical="center"/>
    </xf>
    <xf numFmtId="165" fontId="18" fillId="0" borderId="0" xfId="4" applyNumberFormat="1" applyFont="1" applyBorder="1" applyAlignment="1">
      <alignment horizontal="left" vertical="center"/>
    </xf>
    <xf numFmtId="0" fontId="0" fillId="4" borderId="0" xfId="0" applyFill="1"/>
    <xf numFmtId="0" fontId="0" fillId="2" borderId="8" xfId="0" applyFill="1" applyBorder="1" applyAlignment="1">
      <alignment wrapText="1"/>
    </xf>
    <xf numFmtId="0" fontId="30" fillId="0" borderId="0" xfId="5" applyFont="1"/>
    <xf numFmtId="0" fontId="30" fillId="0" borderId="0" xfId="5" applyFont="1" applyAlignment="1">
      <alignment horizontal="center"/>
    </xf>
    <xf numFmtId="4" fontId="30" fillId="0" borderId="0" xfId="5" applyNumberFormat="1" applyFont="1" applyAlignment="1">
      <alignment horizontal="center"/>
    </xf>
    <xf numFmtId="0" fontId="30" fillId="0" borderId="8" xfId="5" applyFont="1" applyBorder="1" applyAlignment="1">
      <alignment wrapText="1"/>
    </xf>
    <xf numFmtId="2" fontId="0" fillId="2" borderId="8" xfId="0" applyNumberFormat="1" applyFill="1" applyBorder="1" applyAlignment="1">
      <alignment horizontal="center" vertical="center"/>
    </xf>
    <xf numFmtId="0" fontId="34" fillId="0" borderId="0" xfId="0" applyFont="1"/>
    <xf numFmtId="0" fontId="34" fillId="0" borderId="0" xfId="0" applyFont="1" applyAlignment="1">
      <alignment horizontal="center"/>
    </xf>
    <xf numFmtId="43" fontId="0" fillId="2" borderId="0" xfId="10" applyFont="1" applyFill="1"/>
    <xf numFmtId="0" fontId="0" fillId="2" borderId="0" xfId="0" applyFill="1"/>
    <xf numFmtId="0" fontId="30" fillId="0" borderId="0" xfId="5" applyFont="1" applyBorder="1" applyAlignment="1">
      <alignment horizontal="center"/>
    </xf>
    <xf numFmtId="0" fontId="30" fillId="0" borderId="0" xfId="5" applyFont="1" applyBorder="1"/>
    <xf numFmtId="4" fontId="30" fillId="0" borderId="0" xfId="5" applyNumberFormat="1" applyFont="1" applyBorder="1" applyAlignment="1">
      <alignment horizontal="center"/>
    </xf>
    <xf numFmtId="0" fontId="6" fillId="0" borderId="0" xfId="106" applyFont="1" applyFill="1" applyAlignment="1">
      <alignment horizontal="centerContinuous" vertical="center"/>
    </xf>
    <xf numFmtId="0" fontId="6" fillId="0" borderId="0" xfId="106" applyFont="1" applyFill="1" applyAlignment="1">
      <alignment vertical="center"/>
    </xf>
    <xf numFmtId="0" fontId="8" fillId="0" borderId="0" xfId="106" applyFont="1" applyFill="1" applyAlignment="1">
      <alignment horizontal="centerContinuous" vertical="center"/>
    </xf>
    <xf numFmtId="0" fontId="8" fillId="0" borderId="0" xfId="106" applyFont="1" applyFill="1" applyAlignment="1">
      <alignment vertical="center"/>
    </xf>
    <xf numFmtId="0" fontId="11" fillId="0" borderId="0" xfId="106" applyFont="1" applyFill="1" applyAlignment="1">
      <alignment horizontal="center" vertical="center"/>
    </xf>
    <xf numFmtId="0" fontId="12" fillId="0" borderId="0" xfId="106" applyFont="1" applyFill="1" applyAlignment="1">
      <alignment horizontal="center" vertical="center"/>
    </xf>
    <xf numFmtId="0" fontId="9" fillId="0" borderId="0" xfId="106" applyFont="1" applyFill="1" applyAlignment="1">
      <alignment horizontal="center" vertical="center"/>
    </xf>
    <xf numFmtId="0" fontId="14" fillId="0" borderId="0" xfId="106" applyFont="1" applyAlignment="1">
      <alignment vertical="center"/>
    </xf>
    <xf numFmtId="0" fontId="15" fillId="0" borderId="0" xfId="106" applyFont="1" applyAlignment="1">
      <alignment vertical="center"/>
    </xf>
    <xf numFmtId="0" fontId="16" fillId="6" borderId="1" xfId="106" applyFont="1" applyFill="1" applyBorder="1" applyAlignment="1">
      <alignment horizontal="centerContinuous" vertical="center"/>
    </xf>
    <xf numFmtId="0" fontId="17" fillId="6" borderId="4" xfId="106" applyFont="1" applyFill="1" applyBorder="1" applyAlignment="1">
      <alignment horizontal="centerContinuous" vertical="center"/>
    </xf>
    <xf numFmtId="0" fontId="18" fillId="0" borderId="0" xfId="106" applyFont="1" applyAlignment="1">
      <alignment vertical="center"/>
    </xf>
    <xf numFmtId="0" fontId="16" fillId="6" borderId="0" xfId="106" quotePrefix="1" applyFont="1" applyFill="1" applyBorder="1" applyAlignment="1">
      <alignment horizontal="centerContinuous" vertical="center"/>
    </xf>
    <xf numFmtId="0" fontId="17" fillId="6" borderId="5" xfId="106" applyFont="1" applyFill="1" applyBorder="1" applyAlignment="1">
      <alignment horizontal="centerContinuous" vertical="center"/>
    </xf>
    <xf numFmtId="0" fontId="16" fillId="6" borderId="2" xfId="106" quotePrefix="1" applyFont="1" applyFill="1" applyBorder="1" applyAlignment="1">
      <alignment horizontal="centerContinuous" vertical="center"/>
    </xf>
    <xf numFmtId="0" fontId="17" fillId="6" borderId="6" xfId="106" quotePrefix="1" applyFont="1" applyFill="1" applyBorder="1" applyAlignment="1">
      <alignment horizontal="centerContinuous" vertical="center"/>
    </xf>
    <xf numFmtId="0" fontId="16" fillId="6" borderId="3" xfId="106" applyFont="1" applyFill="1" applyBorder="1" applyAlignment="1">
      <alignment horizontal="center" vertical="center"/>
    </xf>
    <xf numFmtId="0" fontId="16" fillId="6" borderId="7" xfId="106" applyFont="1" applyFill="1" applyBorder="1" applyAlignment="1">
      <alignment horizontal="center" vertical="center"/>
    </xf>
    <xf numFmtId="0" fontId="19" fillId="0" borderId="1" xfId="106" applyFont="1" applyBorder="1" applyAlignment="1">
      <alignment horizontal="center" vertical="center"/>
    </xf>
    <xf numFmtId="0" fontId="20" fillId="0" borderId="1" xfId="106" applyFont="1" applyBorder="1" applyAlignment="1">
      <alignment horizontal="center" vertical="center"/>
    </xf>
    <xf numFmtId="2" fontId="20" fillId="0" borderId="1" xfId="106" applyNumberFormat="1" applyFont="1" applyBorder="1" applyAlignment="1">
      <alignment horizontal="center" vertical="center"/>
    </xf>
    <xf numFmtId="0" fontId="20" fillId="0" borderId="0" xfId="106" applyFont="1" applyBorder="1" applyAlignment="1">
      <alignment vertical="center"/>
    </xf>
    <xf numFmtId="0" fontId="21" fillId="0" borderId="0" xfId="106" applyFont="1" applyAlignment="1">
      <alignment vertical="center"/>
    </xf>
    <xf numFmtId="0" fontId="19" fillId="0" borderId="0" xfId="106" applyFont="1" applyBorder="1" applyAlignment="1">
      <alignment horizontal="center" vertical="center"/>
    </xf>
    <xf numFmtId="0" fontId="20" fillId="0" borderId="0" xfId="106" applyFont="1" applyBorder="1" applyAlignment="1">
      <alignment horizontal="center" vertical="center"/>
    </xf>
    <xf numFmtId="2" fontId="20" fillId="0" borderId="0" xfId="106" applyNumberFormat="1" applyFont="1" applyBorder="1" applyAlignment="1">
      <alignment horizontal="center" vertical="center"/>
    </xf>
    <xf numFmtId="0" fontId="20" fillId="0" borderId="0" xfId="106" applyFont="1" applyAlignment="1">
      <alignment horizontal="center" vertical="center"/>
    </xf>
    <xf numFmtId="0" fontId="20" fillId="0" borderId="0" xfId="106" applyFont="1" applyAlignment="1">
      <alignment vertical="center"/>
    </xf>
    <xf numFmtId="0" fontId="18" fillId="0" borderId="0" xfId="106" applyFont="1" applyBorder="1" applyAlignment="1">
      <alignment vertical="center"/>
    </xf>
    <xf numFmtId="166" fontId="20" fillId="0" borderId="2" xfId="106" applyNumberFormat="1" applyFont="1" applyBorder="1" applyAlignment="1">
      <alignment horizontal="center" vertical="center"/>
    </xf>
    <xf numFmtId="0" fontId="20" fillId="0" borderId="2" xfId="106" applyFont="1" applyBorder="1" applyAlignment="1">
      <alignment horizontal="center" vertical="center"/>
    </xf>
    <xf numFmtId="40" fontId="20" fillId="0" borderId="2" xfId="106" applyNumberFormat="1" applyFont="1" applyBorder="1" applyAlignment="1">
      <alignment horizontal="center" vertical="center"/>
    </xf>
    <xf numFmtId="0" fontId="18" fillId="0" borderId="0" xfId="106" applyFont="1" applyFill="1" applyAlignment="1">
      <alignment vertical="center"/>
    </xf>
    <xf numFmtId="40" fontId="20" fillId="0" borderId="1" xfId="106" applyNumberFormat="1" applyFont="1" applyBorder="1" applyAlignment="1">
      <alignment horizontal="center" vertical="center"/>
    </xf>
    <xf numFmtId="166" fontId="20" fillId="0" borderId="0" xfId="106" applyNumberFormat="1" applyFont="1" applyBorder="1" applyAlignment="1">
      <alignment horizontal="center" vertical="center"/>
    </xf>
    <xf numFmtId="40" fontId="20" fillId="0" borderId="0" xfId="106" applyNumberFormat="1" applyFont="1" applyBorder="1" applyAlignment="1">
      <alignment horizontal="center" vertical="center"/>
    </xf>
    <xf numFmtId="0" fontId="6" fillId="0" borderId="0" xfId="106" applyFont="1" applyAlignment="1">
      <alignment vertical="center"/>
    </xf>
    <xf numFmtId="0" fontId="6" fillId="0" borderId="0" xfId="106" applyFont="1" applyFill="1" applyBorder="1" applyAlignment="1">
      <alignment vertical="center"/>
    </xf>
    <xf numFmtId="0" fontId="6" fillId="0" borderId="0" xfId="106" applyFont="1" applyBorder="1" applyAlignment="1">
      <alignment vertical="center"/>
    </xf>
    <xf numFmtId="40" fontId="20" fillId="0" borderId="1" xfId="106" applyNumberFormat="1" applyFont="1" applyBorder="1" applyAlignment="1">
      <alignment horizontal="center"/>
    </xf>
    <xf numFmtId="0" fontId="6" fillId="0" borderId="0" xfId="106" applyFont="1" applyFill="1"/>
    <xf numFmtId="0" fontId="6" fillId="0" borderId="0" xfId="106" applyFont="1"/>
    <xf numFmtId="40" fontId="20" fillId="0" borderId="0" xfId="106" applyNumberFormat="1" applyFont="1" applyBorder="1" applyAlignment="1">
      <alignment horizontal="center"/>
    </xf>
    <xf numFmtId="0" fontId="20" fillId="0" borderId="0" xfId="106" applyFont="1" applyFill="1"/>
    <xf numFmtId="0" fontId="20" fillId="0" borderId="0" xfId="106" applyFont="1"/>
    <xf numFmtId="166" fontId="6" fillId="0" borderId="0" xfId="106" applyNumberFormat="1" applyFont="1" applyBorder="1" applyAlignment="1">
      <alignment horizontal="center" vertical="center"/>
    </xf>
    <xf numFmtId="40" fontId="23" fillId="0" borderId="0" xfId="4" quotePrefix="1" applyFont="1" applyBorder="1" applyAlignment="1">
      <alignment horizontal="center" vertical="center"/>
    </xf>
    <xf numFmtId="0" fontId="18" fillId="0" borderId="0" xfId="106" applyFont="1" applyAlignment="1">
      <alignment horizontal="center" vertical="center"/>
    </xf>
    <xf numFmtId="0" fontId="19" fillId="0" borderId="1" xfId="106" applyFont="1" applyBorder="1" applyAlignment="1">
      <alignment horizontal="left" vertical="center"/>
    </xf>
    <xf numFmtId="0" fontId="18" fillId="0" borderId="0" xfId="106" applyFont="1" applyBorder="1" applyAlignment="1">
      <alignment horizontal="left" vertical="center"/>
    </xf>
    <xf numFmtId="0" fontId="15" fillId="0" borderId="0" xfId="106" applyFont="1" applyBorder="1" applyAlignment="1">
      <alignment horizontal="left" vertical="center"/>
    </xf>
    <xf numFmtId="2" fontId="18" fillId="0" borderId="0" xfId="106" applyNumberFormat="1" applyFont="1" applyBorder="1" applyAlignment="1">
      <alignment horizontal="left" vertical="center"/>
    </xf>
    <xf numFmtId="0" fontId="20" fillId="0" borderId="0" xfId="106" applyFont="1" applyFill="1" applyBorder="1" applyAlignment="1">
      <alignment vertical="center"/>
    </xf>
    <xf numFmtId="0" fontId="25" fillId="0" borderId="1" xfId="106" applyFont="1" applyBorder="1" applyAlignment="1">
      <alignment vertical="center"/>
    </xf>
    <xf numFmtId="0" fontId="25" fillId="0" borderId="0" xfId="106" applyFont="1" applyBorder="1" applyAlignment="1">
      <alignment vertical="center"/>
    </xf>
    <xf numFmtId="0" fontId="26" fillId="0" borderId="0" xfId="106" applyFont="1" applyBorder="1" applyAlignment="1">
      <alignment vertical="center"/>
    </xf>
    <xf numFmtId="0" fontId="27" fillId="0" borderId="0" xfId="106" applyFont="1"/>
    <xf numFmtId="49" fontId="25" fillId="0" borderId="0" xfId="106" applyNumberFormat="1" applyFont="1" applyBorder="1"/>
    <xf numFmtId="0" fontId="18" fillId="38" borderId="0" xfId="106" applyFont="1" applyFill="1" applyAlignment="1">
      <alignment vertical="center"/>
    </xf>
    <xf numFmtId="0" fontId="56" fillId="40" borderId="23" xfId="0" applyFont="1" applyFill="1" applyBorder="1" applyAlignment="1">
      <alignment horizontal="right" vertical="top" wrapText="1"/>
    </xf>
    <xf numFmtId="0" fontId="56" fillId="41" borderId="23" xfId="0" applyFont="1" applyFill="1" applyBorder="1" applyAlignment="1">
      <alignment horizontal="right" vertical="top" wrapText="1"/>
    </xf>
    <xf numFmtId="0" fontId="57" fillId="42" borderId="23" xfId="0" applyFont="1" applyFill="1" applyBorder="1" applyAlignment="1">
      <alignment horizontal="right" vertical="top" wrapText="1"/>
    </xf>
    <xf numFmtId="0" fontId="6" fillId="0" borderId="0" xfId="107" applyFont="1" applyAlignment="1">
      <alignment horizontal="centerContinuous" vertical="center"/>
    </xf>
    <xf numFmtId="0" fontId="18" fillId="0" borderId="0" xfId="107" applyFont="1" applyAlignment="1">
      <alignment vertical="center"/>
    </xf>
    <xf numFmtId="0" fontId="14" fillId="0" borderId="0" xfId="107" applyFont="1" applyAlignment="1">
      <alignment vertical="center"/>
    </xf>
    <xf numFmtId="0" fontId="15" fillId="0" borderId="0" xfId="107" applyFont="1" applyAlignment="1">
      <alignment vertical="center"/>
    </xf>
    <xf numFmtId="0" fontId="6" fillId="0" borderId="0" xfId="107" applyFont="1" applyAlignment="1">
      <alignment vertical="center"/>
    </xf>
    <xf numFmtId="0" fontId="19" fillId="0" borderId="1" xfId="107" applyFont="1" applyBorder="1" applyAlignment="1">
      <alignment horizontal="left" vertical="center"/>
    </xf>
    <xf numFmtId="0" fontId="20" fillId="0" borderId="0" xfId="107" applyFont="1" applyAlignment="1">
      <alignment vertical="center"/>
    </xf>
    <xf numFmtId="0" fontId="16" fillId="6" borderId="1" xfId="107" applyFont="1" applyFill="1" applyBorder="1" applyAlignment="1">
      <alignment horizontal="centerContinuous" vertical="center"/>
    </xf>
    <xf numFmtId="0" fontId="17" fillId="6" borderId="4" xfId="107" applyFont="1" applyFill="1" applyBorder="1" applyAlignment="1">
      <alignment horizontal="centerContinuous" vertical="center"/>
    </xf>
    <xf numFmtId="0" fontId="17" fillId="6" borderId="5" xfId="107" applyFont="1" applyFill="1" applyBorder="1" applyAlignment="1">
      <alignment horizontal="centerContinuous" vertical="center"/>
    </xf>
    <xf numFmtId="0" fontId="16" fillId="6" borderId="2" xfId="107" quotePrefix="1" applyFont="1" applyFill="1" applyBorder="1" applyAlignment="1">
      <alignment horizontal="centerContinuous" vertical="center"/>
    </xf>
    <xf numFmtId="0" fontId="17" fillId="6" borderId="6" xfId="107" quotePrefix="1" applyFont="1" applyFill="1" applyBorder="1" applyAlignment="1">
      <alignment horizontal="centerContinuous" vertical="center"/>
    </xf>
    <xf numFmtId="0" fontId="16" fillId="6" borderId="3" xfId="107" applyFont="1" applyFill="1" applyBorder="1" applyAlignment="1">
      <alignment horizontal="center" vertical="center"/>
    </xf>
    <xf numFmtId="0" fontId="16" fillId="6" borderId="7" xfId="107" applyFont="1" applyFill="1" applyBorder="1" applyAlignment="1">
      <alignment horizontal="center" vertical="center"/>
    </xf>
    <xf numFmtId="0" fontId="25" fillId="0" borderId="1" xfId="107" applyFont="1" applyBorder="1" applyAlignment="1">
      <alignment vertical="center"/>
    </xf>
    <xf numFmtId="0" fontId="19" fillId="0" borderId="1" xfId="107" applyFont="1" applyBorder="1" applyAlignment="1">
      <alignment horizontal="center" vertical="center"/>
    </xf>
    <xf numFmtId="0" fontId="20" fillId="0" borderId="1" xfId="107" applyFont="1" applyBorder="1" applyAlignment="1">
      <alignment horizontal="center" vertical="center"/>
    </xf>
    <xf numFmtId="2" fontId="20" fillId="0" borderId="1" xfId="107" applyNumberFormat="1" applyFont="1" applyBorder="1" applyAlignment="1">
      <alignment horizontal="center" vertical="center"/>
    </xf>
    <xf numFmtId="165" fontId="20" fillId="0" borderId="1" xfId="108" applyNumberFormat="1" applyFont="1" applyBorder="1" applyAlignment="1">
      <alignment horizontal="center" vertical="center"/>
    </xf>
    <xf numFmtId="0" fontId="20" fillId="0" borderId="0" xfId="107" applyFont="1" applyBorder="1" applyAlignment="1">
      <alignment horizontal="center" vertical="center"/>
    </xf>
    <xf numFmtId="0" fontId="20" fillId="0" borderId="0" xfId="107" applyFont="1" applyAlignment="1">
      <alignment horizontal="center" vertical="center"/>
    </xf>
    <xf numFmtId="166" fontId="20" fillId="0" borderId="2" xfId="107" applyNumberFormat="1" applyFont="1" applyBorder="1" applyAlignment="1">
      <alignment horizontal="center" vertical="center"/>
    </xf>
    <xf numFmtId="0" fontId="20" fillId="0" borderId="2" xfId="107" applyFont="1" applyBorder="1" applyAlignment="1">
      <alignment horizontal="center" vertical="center"/>
    </xf>
    <xf numFmtId="40" fontId="20" fillId="0" borderId="2" xfId="108" applyFont="1" applyBorder="1" applyAlignment="1">
      <alignment horizontal="center" vertical="center"/>
    </xf>
    <xf numFmtId="40" fontId="20" fillId="0" borderId="0" xfId="108" applyFont="1" applyBorder="1" applyAlignment="1">
      <alignment horizontal="center" vertical="center"/>
    </xf>
    <xf numFmtId="40" fontId="20" fillId="0" borderId="1" xfId="108" applyFont="1" applyBorder="1" applyAlignment="1">
      <alignment horizontal="center" vertical="center"/>
    </xf>
    <xf numFmtId="40" fontId="6" fillId="0" borderId="0" xfId="108" applyFont="1" applyBorder="1" applyAlignment="1">
      <alignment horizontal="center" vertical="center"/>
    </xf>
    <xf numFmtId="40" fontId="20" fillId="0" borderId="0" xfId="107" applyNumberFormat="1" applyFont="1" applyBorder="1" applyAlignment="1">
      <alignment horizontal="center"/>
    </xf>
    <xf numFmtId="0" fontId="20" fillId="0" borderId="0" xfId="107" applyFont="1"/>
    <xf numFmtId="0" fontId="20" fillId="0" borderId="1" xfId="107" applyFont="1" applyBorder="1" applyAlignment="1">
      <alignment horizontal="left" vertical="center"/>
    </xf>
    <xf numFmtId="2" fontId="20" fillId="0" borderId="1" xfId="107" applyNumberFormat="1" applyFont="1" applyBorder="1" applyAlignment="1">
      <alignment horizontal="left" vertical="center"/>
    </xf>
    <xf numFmtId="165" fontId="20" fillId="0" borderId="1" xfId="108" applyNumberFormat="1" applyFont="1" applyBorder="1" applyAlignment="1">
      <alignment horizontal="left" vertical="center"/>
    </xf>
    <xf numFmtId="40" fontId="20" fillId="0" borderId="2" xfId="107" applyNumberFormat="1" applyFont="1" applyBorder="1" applyAlignment="1">
      <alignment horizontal="center"/>
    </xf>
    <xf numFmtId="0" fontId="8" fillId="0" borderId="0" xfId="107" applyFont="1" applyAlignment="1">
      <alignment horizontal="centerContinuous" vertical="center"/>
    </xf>
    <xf numFmtId="0" fontId="8" fillId="0" borderId="0" xfId="107" applyFont="1" applyAlignment="1">
      <alignment vertical="center"/>
    </xf>
    <xf numFmtId="0" fontId="11" fillId="0" borderId="0" xfId="107" applyFont="1" applyAlignment="1">
      <alignment horizontal="center" vertical="center"/>
    </xf>
    <xf numFmtId="0" fontId="12" fillId="0" borderId="0" xfId="107" applyFont="1" applyAlignment="1">
      <alignment horizontal="center" vertical="center"/>
    </xf>
    <xf numFmtId="0" fontId="9" fillId="0" borderId="0" xfId="107" applyFont="1" applyAlignment="1">
      <alignment horizontal="center" vertical="center"/>
    </xf>
    <xf numFmtId="0" fontId="16" fillId="6" borderId="0" xfId="107" quotePrefix="1" applyFont="1" applyFill="1" applyAlignment="1">
      <alignment horizontal="centerContinuous" vertical="center"/>
    </xf>
    <xf numFmtId="40" fontId="20" fillId="0" borderId="0" xfId="107" applyNumberFormat="1" applyFont="1" applyAlignment="1">
      <alignment horizontal="center"/>
    </xf>
    <xf numFmtId="166" fontId="20" fillId="0" borderId="0" xfId="107" applyNumberFormat="1" applyFont="1" applyAlignment="1">
      <alignment horizontal="center" vertical="center"/>
    </xf>
    <xf numFmtId="0" fontId="19" fillId="0" borderId="0" xfId="107" applyFont="1" applyAlignment="1">
      <alignment horizontal="center" vertical="center"/>
    </xf>
    <xf numFmtId="40" fontId="6" fillId="0" borderId="0" xfId="107" applyNumberFormat="1" applyFont="1" applyAlignment="1">
      <alignment horizontal="center"/>
    </xf>
    <xf numFmtId="166" fontId="60" fillId="0" borderId="0" xfId="107" applyNumberFormat="1" applyFont="1" applyAlignment="1">
      <alignment horizontal="center" vertical="center"/>
    </xf>
    <xf numFmtId="40" fontId="6" fillId="0" borderId="1" xfId="107" applyNumberFormat="1" applyFont="1" applyBorder="1" applyAlignment="1">
      <alignment horizontal="center"/>
    </xf>
    <xf numFmtId="40" fontId="6" fillId="0" borderId="1" xfId="108" applyFont="1" applyBorder="1" applyAlignment="1">
      <alignment horizontal="center" vertical="center"/>
    </xf>
    <xf numFmtId="166" fontId="6" fillId="0" borderId="0" xfId="107" applyNumberFormat="1" applyFont="1" applyAlignment="1">
      <alignment horizontal="center" vertical="center"/>
    </xf>
    <xf numFmtId="40" fontId="62" fillId="0" borderId="0" xfId="108" quotePrefix="1" applyFont="1" applyBorder="1" applyAlignment="1">
      <alignment horizontal="center" vertical="center"/>
    </xf>
    <xf numFmtId="40" fontId="6" fillId="0" borderId="2" xfId="108" applyFont="1" applyBorder="1" applyAlignment="1">
      <alignment horizontal="center" vertical="center"/>
    </xf>
    <xf numFmtId="0" fontId="25" fillId="0" borderId="0" xfId="107" applyFont="1" applyAlignment="1">
      <alignment vertical="center"/>
    </xf>
    <xf numFmtId="49" fontId="25" fillId="0" borderId="0" xfId="107" applyNumberFormat="1" applyFont="1"/>
    <xf numFmtId="0" fontId="56" fillId="40" borderId="24" xfId="0" applyFont="1" applyFill="1" applyBorder="1" applyAlignment="1">
      <alignment horizontal="right" vertical="top" wrapText="1"/>
    </xf>
    <xf numFmtId="0" fontId="30" fillId="0" borderId="8" xfId="5" applyFont="1" applyBorder="1" applyAlignment="1">
      <alignment horizontal="center"/>
    </xf>
    <xf numFmtId="2" fontId="30" fillId="0" borderId="8" xfId="5" applyNumberFormat="1" applyFont="1" applyBorder="1" applyAlignment="1">
      <alignment horizontal="center"/>
    </xf>
    <xf numFmtId="0" fontId="56" fillId="41" borderId="23" xfId="0" applyFont="1" applyFill="1" applyBorder="1" applyAlignment="1">
      <alignment horizontal="left" vertical="top" wrapText="1"/>
    </xf>
    <xf numFmtId="0" fontId="56" fillId="41" borderId="23" xfId="0" applyFont="1" applyFill="1" applyBorder="1" applyAlignment="1">
      <alignment horizontal="center" vertical="top" wrapText="1"/>
    </xf>
    <xf numFmtId="0" fontId="56" fillId="40" borderId="23" xfId="0" applyFont="1" applyFill="1" applyBorder="1" applyAlignment="1">
      <alignment horizontal="left" vertical="top" wrapText="1"/>
    </xf>
    <xf numFmtId="0" fontId="56" fillId="40" borderId="23" xfId="0" applyFont="1" applyFill="1" applyBorder="1" applyAlignment="1">
      <alignment horizontal="center" vertical="top" wrapText="1"/>
    </xf>
    <xf numFmtId="0" fontId="57" fillId="42" borderId="23" xfId="0" applyFont="1" applyFill="1" applyBorder="1" applyAlignment="1">
      <alignment horizontal="left" vertical="top" wrapText="1"/>
    </xf>
    <xf numFmtId="0" fontId="57" fillId="42" borderId="23" xfId="0" applyFont="1" applyFill="1" applyBorder="1" applyAlignment="1">
      <alignment horizontal="center" vertical="top" wrapText="1"/>
    </xf>
    <xf numFmtId="2" fontId="30" fillId="39" borderId="8" xfId="5" applyNumberFormat="1" applyFont="1" applyFill="1" applyBorder="1" applyAlignment="1">
      <alignment horizontal="center"/>
    </xf>
    <xf numFmtId="0" fontId="30" fillId="0" borderId="8" xfId="5" applyFont="1" applyBorder="1"/>
    <xf numFmtId="4" fontId="56" fillId="41" borderId="23" xfId="0" applyNumberFormat="1" applyFont="1" applyFill="1" applyBorder="1" applyAlignment="1">
      <alignment horizontal="right" vertical="top" wrapText="1"/>
    </xf>
    <xf numFmtId="4" fontId="56" fillId="40" borderId="23" xfId="0" applyNumberFormat="1" applyFont="1" applyFill="1" applyBorder="1" applyAlignment="1">
      <alignment horizontal="right" vertical="top" wrapText="1"/>
    </xf>
    <xf numFmtId="4" fontId="57" fillId="42" borderId="23" xfId="0" applyNumberFormat="1" applyFont="1" applyFill="1" applyBorder="1" applyAlignment="1">
      <alignment horizontal="right" vertical="top" wrapText="1"/>
    </xf>
    <xf numFmtId="0" fontId="65" fillId="0" borderId="0" xfId="109"/>
    <xf numFmtId="0" fontId="57" fillId="42" borderId="23" xfId="109" applyFont="1" applyFill="1" applyBorder="1" applyAlignment="1">
      <alignment horizontal="right" vertical="top" wrapText="1"/>
    </xf>
    <xf numFmtId="0" fontId="57" fillId="42" borderId="23" xfId="109" applyFont="1" applyFill="1" applyBorder="1" applyAlignment="1">
      <alignment horizontal="left" vertical="top" wrapText="1"/>
    </xf>
    <xf numFmtId="0" fontId="57" fillId="42" borderId="23" xfId="109" applyFont="1" applyFill="1" applyBorder="1" applyAlignment="1">
      <alignment horizontal="center" vertical="top" wrapText="1"/>
    </xf>
    <xf numFmtId="4" fontId="57" fillId="42" borderId="23" xfId="109" applyNumberFormat="1" applyFont="1" applyFill="1" applyBorder="1" applyAlignment="1">
      <alignment horizontal="right" vertical="top" wrapText="1"/>
    </xf>
    <xf numFmtId="0" fontId="56" fillId="43" borderId="0" xfId="109" applyFont="1" applyFill="1" applyAlignment="1">
      <alignment horizontal="center" vertical="top" wrapText="1"/>
    </xf>
    <xf numFmtId="0" fontId="56" fillId="43" borderId="0" xfId="109" applyFont="1" applyFill="1" applyAlignment="1">
      <alignment horizontal="right" vertical="top" wrapText="1"/>
    </xf>
    <xf numFmtId="0" fontId="56" fillId="43" borderId="0" xfId="109" applyFont="1" applyFill="1" applyAlignment="1">
      <alignment horizontal="left" vertical="top" wrapText="1"/>
    </xf>
    <xf numFmtId="0" fontId="67" fillId="43" borderId="0" xfId="109" applyFont="1" applyFill="1" applyAlignment="1">
      <alignment horizontal="right" vertical="top" wrapText="1"/>
    </xf>
    <xf numFmtId="0" fontId="67" fillId="43" borderId="0" xfId="109" applyFont="1" applyFill="1" applyAlignment="1">
      <alignment horizontal="center" vertical="top" wrapText="1"/>
    </xf>
    <xf numFmtId="0" fontId="66" fillId="43" borderId="0" xfId="109" applyFont="1" applyFill="1" applyAlignment="1">
      <alignment wrapText="1"/>
    </xf>
    <xf numFmtId="0" fontId="65" fillId="0" borderId="26" xfId="109" applyBorder="1" applyAlignment="1"/>
    <xf numFmtId="0" fontId="65" fillId="0" borderId="0" xfId="109" applyAlignment="1"/>
    <xf numFmtId="0" fontId="65" fillId="0" borderId="27" xfId="109" applyBorder="1" applyAlignment="1"/>
    <xf numFmtId="0" fontId="65" fillId="0" borderId="25" xfId="109" applyBorder="1" applyAlignment="1"/>
    <xf numFmtId="0" fontId="66" fillId="43" borderId="0" xfId="0" applyFont="1" applyFill="1" applyAlignment="1">
      <alignment horizontal="left" vertical="top" wrapText="1"/>
    </xf>
    <xf numFmtId="0" fontId="67" fillId="43" borderId="0" xfId="0" applyFont="1" applyFill="1" applyAlignment="1">
      <alignment horizontal="left" vertical="top" wrapText="1"/>
    </xf>
    <xf numFmtId="0" fontId="66" fillId="43" borderId="23" xfId="0" applyFont="1" applyFill="1" applyBorder="1" applyAlignment="1">
      <alignment vertical="top" wrapText="1"/>
    </xf>
    <xf numFmtId="0" fontId="66" fillId="43" borderId="23" xfId="0" applyFont="1" applyFill="1" applyBorder="1" applyAlignment="1">
      <alignment horizontal="right" vertical="top" wrapText="1"/>
    </xf>
    <xf numFmtId="0" fontId="31" fillId="3" borderId="8" xfId="5" applyFont="1" applyFill="1" applyBorder="1" applyAlignment="1">
      <alignment horizontal="center"/>
    </xf>
    <xf numFmtId="0" fontId="30" fillId="0" borderId="8" xfId="5" applyFont="1" applyBorder="1" applyAlignment="1">
      <alignment horizontal="left" wrapText="1"/>
    </xf>
    <xf numFmtId="0" fontId="52" fillId="2" borderId="0" xfId="90" applyFont="1" applyFill="1" applyBorder="1" applyAlignment="1">
      <alignment horizontal="left" vertical="center"/>
    </xf>
    <xf numFmtId="49" fontId="53" fillId="2" borderId="1" xfId="0" applyNumberFormat="1" applyFont="1" applyFill="1" applyBorder="1" applyAlignment="1">
      <alignment horizontal="right" vertical="center" wrapText="1"/>
    </xf>
    <xf numFmtId="0" fontId="28" fillId="2" borderId="2" xfId="0" applyFont="1" applyFill="1" applyBorder="1" applyAlignment="1">
      <alignment vertical="center"/>
    </xf>
    <xf numFmtId="0" fontId="69" fillId="45" borderId="8"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horizontal="left" vertical="center" wrapText="1"/>
    </xf>
    <xf numFmtId="2" fontId="0" fillId="39" borderId="8" xfId="0" applyNumberFormat="1" applyFill="1" applyBorder="1" applyAlignment="1">
      <alignment horizontal="center" vertical="center"/>
    </xf>
    <xf numFmtId="0" fontId="0" fillId="2" borderId="8" xfId="0" applyFill="1" applyBorder="1" applyAlignment="1">
      <alignment horizontal="center" vertical="center"/>
    </xf>
    <xf numFmtId="0" fontId="3" fillId="4" borderId="8" xfId="0" applyFont="1" applyFill="1" applyBorder="1" applyAlignment="1">
      <alignment horizontal="left" wrapText="1"/>
    </xf>
    <xf numFmtId="0" fontId="3" fillId="4" borderId="8" xfId="0" applyFont="1" applyFill="1" applyBorder="1" applyAlignment="1">
      <alignment horizontal="center" vertical="center"/>
    </xf>
    <xf numFmtId="0" fontId="0" fillId="2" borderId="8" xfId="0" applyFill="1" applyBorder="1" applyAlignment="1">
      <alignment horizontal="left" wrapText="1"/>
    </xf>
    <xf numFmtId="17" fontId="0" fillId="0" borderId="8" xfId="0" applyNumberFormat="1" applyFill="1" applyBorder="1" applyAlignment="1">
      <alignment horizontal="center" vertical="center"/>
    </xf>
    <xf numFmtId="0" fontId="3" fillId="2" borderId="8" xfId="0" applyFont="1" applyFill="1" applyBorder="1" applyAlignment="1">
      <alignment horizontal="center" vertical="center"/>
    </xf>
    <xf numFmtId="164" fontId="0" fillId="39" borderId="8" xfId="2" applyFont="1" applyFill="1" applyBorder="1" applyAlignment="1">
      <alignment horizontal="center" vertical="center"/>
    </xf>
    <xf numFmtId="0" fontId="0" fillId="2" borderId="8" xfId="0" applyFill="1" applyBorder="1" applyAlignment="1">
      <alignment horizontal="center" vertical="center" wrapText="1"/>
    </xf>
    <xf numFmtId="10" fontId="0" fillId="2" borderId="8" xfId="1" applyNumberFormat="1" applyFont="1" applyFill="1" applyBorder="1" applyAlignment="1">
      <alignment horizontal="center" vertical="center"/>
    </xf>
    <xf numFmtId="0" fontId="0" fillId="2" borderId="8" xfId="0" applyFill="1" applyBorder="1" applyAlignment="1">
      <alignment horizontal="left" vertical="center" wrapText="1"/>
    </xf>
    <xf numFmtId="2" fontId="0" fillId="2" borderId="8" xfId="0" applyNumberFormat="1" applyFill="1" applyBorder="1" applyAlignment="1">
      <alignment horizontal="center" vertical="center" wrapText="1"/>
    </xf>
    <xf numFmtId="10" fontId="0" fillId="2" borderId="8" xfId="0" applyNumberFormat="1" applyFill="1" applyBorder="1" applyAlignment="1">
      <alignment horizontal="center" vertical="center"/>
    </xf>
    <xf numFmtId="0" fontId="3" fillId="0" borderId="8" xfId="0" applyFont="1" applyFill="1" applyBorder="1" applyAlignment="1">
      <alignment wrapText="1"/>
    </xf>
    <xf numFmtId="164" fontId="3" fillId="0" borderId="8" xfId="2" applyFont="1" applyFill="1" applyBorder="1" applyAlignment="1">
      <alignment horizontal="center" vertical="center"/>
    </xf>
    <xf numFmtId="0" fontId="56" fillId="0" borderId="8" xfId="0" applyFont="1" applyFill="1" applyBorder="1" applyAlignment="1">
      <alignment horizontal="center" vertical="top" wrapText="1"/>
    </xf>
    <xf numFmtId="0" fontId="56" fillId="0" borderId="8" xfId="0" applyFont="1" applyFill="1" applyBorder="1" applyAlignment="1">
      <alignment horizontal="left" vertical="top" wrapText="1"/>
    </xf>
    <xf numFmtId="0" fontId="57" fillId="0" borderId="8" xfId="0" applyFont="1" applyFill="1" applyBorder="1" applyAlignment="1">
      <alignment horizontal="center" vertical="top" wrapText="1"/>
    </xf>
    <xf numFmtId="0" fontId="57" fillId="0" borderId="8" xfId="0" applyFont="1" applyFill="1" applyBorder="1" applyAlignment="1">
      <alignment horizontal="left" vertical="top" wrapText="1"/>
    </xf>
    <xf numFmtId="0" fontId="34" fillId="4" borderId="8" xfId="0" applyNumberFormat="1" applyFont="1" applyFill="1" applyBorder="1" applyAlignment="1" applyProtection="1">
      <alignment wrapText="1"/>
      <protection locked="0"/>
    </xf>
    <xf numFmtId="0" fontId="35" fillId="4" borderId="8" xfId="0" applyNumberFormat="1" applyFont="1" applyFill="1" applyBorder="1" applyAlignment="1" applyProtection="1">
      <alignment horizontal="center" vertical="center" wrapText="1"/>
      <protection locked="0"/>
    </xf>
    <xf numFmtId="0" fontId="34" fillId="4" borderId="8" xfId="0" applyFont="1" applyFill="1" applyBorder="1" applyAlignment="1">
      <alignment horizontal="center"/>
    </xf>
    <xf numFmtId="0" fontId="34" fillId="0" borderId="8" xfId="0" applyNumberFormat="1" applyFont="1" applyFill="1" applyBorder="1" applyAlignment="1" applyProtection="1">
      <alignment horizontal="center" wrapText="1"/>
      <protection locked="0"/>
    </xf>
    <xf numFmtId="0" fontId="34" fillId="0" borderId="8" xfId="0" applyNumberFormat="1" applyFont="1" applyFill="1" applyBorder="1" applyAlignment="1" applyProtection="1">
      <alignment wrapText="1"/>
      <protection locked="0"/>
    </xf>
    <xf numFmtId="10" fontId="53" fillId="2" borderId="31" xfId="1" applyNumberFormat="1" applyFont="1" applyFill="1" applyBorder="1" applyAlignment="1">
      <alignment horizontal="left" vertical="center" wrapText="1"/>
    </xf>
    <xf numFmtId="49" fontId="53" fillId="2" borderId="22" xfId="0" applyNumberFormat="1" applyFont="1" applyFill="1" applyBorder="1" applyAlignment="1">
      <alignment horizontal="left" vertical="center" wrapText="1"/>
    </xf>
    <xf numFmtId="0" fontId="52" fillId="2" borderId="20" xfId="90" applyFont="1" applyFill="1" applyBorder="1" applyAlignment="1">
      <alignment horizontal="left" vertical="center"/>
    </xf>
    <xf numFmtId="0" fontId="0" fillId="2" borderId="28" xfId="0" applyFill="1" applyBorder="1"/>
    <xf numFmtId="49" fontId="53" fillId="2" borderId="29" xfId="0" applyNumberFormat="1" applyFont="1" applyFill="1" applyBorder="1" applyAlignment="1">
      <alignment horizontal="left" vertical="center" wrapText="1"/>
    </xf>
    <xf numFmtId="0" fontId="69" fillId="45" borderId="32"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xf>
    <xf numFmtId="0" fontId="0" fillId="2" borderId="32" xfId="0" applyFill="1" applyBorder="1" applyAlignment="1">
      <alignment wrapText="1"/>
    </xf>
    <xf numFmtId="0" fontId="0" fillId="2" borderId="33" xfId="0" applyFill="1" applyBorder="1" applyAlignment="1">
      <alignment horizontal="center"/>
    </xf>
    <xf numFmtId="0" fontId="3" fillId="4" borderId="32" xfId="0" applyFont="1" applyFill="1" applyBorder="1" applyAlignment="1">
      <alignment horizontal="center"/>
    </xf>
    <xf numFmtId="0" fontId="0" fillId="2" borderId="32" xfId="0" applyFill="1" applyBorder="1"/>
    <xf numFmtId="0" fontId="3" fillId="4" borderId="33" xfId="0" applyFont="1" applyFill="1" applyBorder="1" applyAlignment="1">
      <alignment horizontal="center" wrapText="1"/>
    </xf>
    <xf numFmtId="2" fontId="0" fillId="2" borderId="33" xfId="0" applyNumberFormat="1" applyFill="1" applyBorder="1" applyAlignment="1">
      <alignment horizontal="center"/>
    </xf>
    <xf numFmtId="2" fontId="0" fillId="39" borderId="33" xfId="0" applyNumberFormat="1" applyFill="1" applyBorder="1" applyAlignment="1">
      <alignment horizontal="center"/>
    </xf>
    <xf numFmtId="0" fontId="3" fillId="4" borderId="32" xfId="0" applyFont="1" applyFill="1" applyBorder="1" applyAlignment="1">
      <alignment horizontal="center" wrapText="1"/>
    </xf>
    <xf numFmtId="0" fontId="0" fillId="2" borderId="32" xfId="0" applyFill="1" applyBorder="1" applyAlignment="1">
      <alignment horizontal="right" wrapText="1"/>
    </xf>
    <xf numFmtId="2" fontId="3" fillId="4" borderId="33" xfId="0" applyNumberFormat="1" applyFont="1" applyFill="1" applyBorder="1" applyAlignment="1">
      <alignment horizontal="center"/>
    </xf>
    <xf numFmtId="0" fontId="0" fillId="2" borderId="32" xfId="0" applyFill="1" applyBorder="1" applyAlignment="1">
      <alignment horizontal="left" wrapText="1"/>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3" fillId="4" borderId="33" xfId="0" applyFont="1" applyFill="1" applyBorder="1" applyAlignment="1">
      <alignment horizontal="center" vertical="center" wrapText="1"/>
    </xf>
    <xf numFmtId="0" fontId="0" fillId="0" borderId="32" xfId="0" applyFont="1" applyFill="1" applyBorder="1" applyAlignment="1">
      <alignment horizontal="center" vertical="center" wrapText="1"/>
    </xf>
    <xf numFmtId="9" fontId="3" fillId="0" borderId="33" xfId="1" applyFont="1" applyFill="1" applyBorder="1" applyAlignment="1">
      <alignment horizontal="center" vertical="center"/>
    </xf>
    <xf numFmtId="0" fontId="3" fillId="0" borderId="32" xfId="0" applyFont="1" applyFill="1" applyBorder="1" applyAlignment="1">
      <alignment horizontal="center" vertical="center"/>
    </xf>
    <xf numFmtId="0" fontId="34" fillId="0" borderId="37" xfId="0" applyFont="1" applyBorder="1" applyAlignment="1">
      <alignment horizontal="center"/>
    </xf>
    <xf numFmtId="0" fontId="69" fillId="45" borderId="33" xfId="0" applyFont="1" applyFill="1" applyBorder="1" applyAlignment="1">
      <alignment horizontal="center" vertical="center" wrapText="1"/>
    </xf>
    <xf numFmtId="0" fontId="56" fillId="0" borderId="32" xfId="0" applyFont="1" applyFill="1" applyBorder="1" applyAlignment="1">
      <alignment horizontal="center" vertical="top" wrapText="1"/>
    </xf>
    <xf numFmtId="0" fontId="57" fillId="0" borderId="32" xfId="0" applyFont="1" applyFill="1" applyBorder="1" applyAlignment="1">
      <alignment horizontal="center" vertical="top" wrapText="1"/>
    </xf>
    <xf numFmtId="0" fontId="34" fillId="4" borderId="32" xfId="0" applyNumberFormat="1" applyFont="1" applyFill="1" applyBorder="1" applyAlignment="1" applyProtection="1">
      <alignment horizontal="center" wrapText="1"/>
      <protection locked="0"/>
    </xf>
    <xf numFmtId="0" fontId="34" fillId="0" borderId="32" xfId="0" applyNumberFormat="1" applyFont="1" applyFill="1" applyBorder="1" applyAlignment="1" applyProtection="1">
      <alignment horizontal="center" wrapText="1"/>
      <protection locked="0"/>
    </xf>
    <xf numFmtId="0" fontId="34" fillId="0" borderId="33" xfId="0" applyNumberFormat="1" applyFont="1" applyFill="1" applyBorder="1" applyAlignment="1" applyProtection="1">
      <alignment horizontal="center" wrapText="1"/>
      <protection locked="0"/>
    </xf>
    <xf numFmtId="0" fontId="34" fillId="0" borderId="0" xfId="0" applyFont="1" applyBorder="1"/>
    <xf numFmtId="0" fontId="34" fillId="0" borderId="0" xfId="0" applyFont="1" applyBorder="1" applyAlignment="1">
      <alignment horizontal="center"/>
    </xf>
    <xf numFmtId="0" fontId="31" fillId="3" borderId="32" xfId="5" applyFont="1" applyFill="1" applyBorder="1" applyAlignment="1">
      <alignment horizontal="center"/>
    </xf>
    <xf numFmtId="0" fontId="0" fillId="2" borderId="34" xfId="0" applyFill="1" applyBorder="1"/>
    <xf numFmtId="0" fontId="0" fillId="2" borderId="35" xfId="0" applyFill="1" applyBorder="1" applyAlignment="1">
      <alignment wrapText="1"/>
    </xf>
    <xf numFmtId="0" fontId="0" fillId="2" borderId="35" xfId="0" applyFill="1" applyBorder="1" applyAlignment="1">
      <alignment horizontal="center" vertical="center"/>
    </xf>
    <xf numFmtId="0" fontId="0" fillId="2" borderId="36" xfId="0" applyFill="1" applyBorder="1" applyAlignment="1">
      <alignment horizontal="center"/>
    </xf>
    <xf numFmtId="0" fontId="30" fillId="0" borderId="32" xfId="5" applyFont="1" applyBorder="1" applyAlignment="1">
      <alignment horizontal="left" wrapText="1"/>
    </xf>
    <xf numFmtId="0" fontId="30" fillId="0" borderId="33" xfId="5" applyFont="1" applyBorder="1" applyAlignment="1">
      <alignment horizontal="center"/>
    </xf>
    <xf numFmtId="0" fontId="31" fillId="3" borderId="32" xfId="5" applyFont="1" applyFill="1" applyBorder="1" applyAlignment="1">
      <alignment horizontal="center" vertical="center"/>
    </xf>
    <xf numFmtId="0" fontId="31" fillId="3" borderId="8" xfId="5" applyFont="1" applyFill="1" applyBorder="1" applyAlignment="1">
      <alignment horizontal="center" vertical="center"/>
    </xf>
    <xf numFmtId="0" fontId="34" fillId="44" borderId="32" xfId="0" applyFont="1" applyFill="1" applyBorder="1" applyAlignment="1">
      <alignment horizontal="center" vertical="center"/>
    </xf>
    <xf numFmtId="0" fontId="30" fillId="0" borderId="37" xfId="5" applyFont="1" applyBorder="1" applyAlignment="1">
      <alignment horizontal="center"/>
    </xf>
    <xf numFmtId="4" fontId="64" fillId="0" borderId="33" xfId="10" applyNumberFormat="1" applyFont="1" applyBorder="1" applyAlignment="1">
      <alignment horizontal="center"/>
    </xf>
    <xf numFmtId="0" fontId="64" fillId="0" borderId="33" xfId="10" applyNumberFormat="1" applyFont="1" applyBorder="1" applyAlignment="1">
      <alignment horizontal="center"/>
    </xf>
    <xf numFmtId="0" fontId="30" fillId="2" borderId="32" xfId="5" applyFont="1" applyFill="1" applyBorder="1" applyAlignment="1">
      <alignment horizontal="right"/>
    </xf>
    <xf numFmtId="0" fontId="30" fillId="2" borderId="8" xfId="5" applyFont="1" applyFill="1" applyBorder="1" applyAlignment="1">
      <alignment horizontal="right"/>
    </xf>
    <xf numFmtId="0" fontId="30" fillId="2" borderId="8" xfId="5" applyFont="1" applyFill="1" applyBorder="1" applyAlignment="1">
      <alignment horizontal="center"/>
    </xf>
    <xf numFmtId="4" fontId="30" fillId="2" borderId="33" xfId="5" applyNumberFormat="1" applyFont="1" applyFill="1" applyBorder="1" applyAlignment="1">
      <alignment horizontal="center"/>
    </xf>
    <xf numFmtId="4" fontId="30" fillId="0" borderId="33" xfId="5" applyNumberFormat="1" applyFont="1" applyBorder="1" applyAlignment="1">
      <alignment horizontal="center"/>
    </xf>
    <xf numFmtId="0" fontId="30" fillId="0" borderId="32" xfId="5" applyFont="1" applyBorder="1" applyAlignment="1">
      <alignment horizontal="center"/>
    </xf>
    <xf numFmtId="43" fontId="34" fillId="4" borderId="33" xfId="10" applyFont="1" applyFill="1" applyBorder="1" applyAlignment="1">
      <alignment horizontal="center"/>
    </xf>
    <xf numFmtId="0" fontId="69" fillId="45" borderId="8" xfId="0" applyFont="1" applyFill="1" applyBorder="1" applyAlignment="1">
      <alignment horizontal="left" vertical="center" wrapText="1"/>
    </xf>
    <xf numFmtId="0" fontId="69" fillId="45" borderId="33" xfId="0" applyFont="1" applyFill="1" applyBorder="1" applyAlignment="1">
      <alignment horizontal="left" vertical="center" wrapText="1"/>
    </xf>
    <xf numFmtId="0" fontId="68" fillId="44" borderId="32" xfId="0" applyFont="1" applyFill="1" applyBorder="1" applyAlignment="1">
      <alignment horizontal="center" vertical="center" wrapText="1"/>
    </xf>
    <xf numFmtId="0" fontId="68" fillId="44" borderId="8" xfId="0" applyFont="1" applyFill="1" applyBorder="1" applyAlignment="1">
      <alignment horizontal="center" vertical="center" wrapText="1"/>
    </xf>
    <xf numFmtId="0" fontId="68" fillId="44" borderId="33" xfId="0" applyFont="1" applyFill="1" applyBorder="1" applyAlignment="1">
      <alignment horizontal="center" vertical="center" wrapText="1"/>
    </xf>
    <xf numFmtId="0" fontId="0" fillId="5" borderId="34" xfId="0" applyFill="1" applyBorder="1" applyAlignment="1">
      <alignment horizontal="center" wrapText="1"/>
    </xf>
    <xf numFmtId="0" fontId="0" fillId="5" borderId="35" xfId="0" applyFill="1" applyBorder="1" applyAlignment="1">
      <alignment horizontal="center" wrapText="1"/>
    </xf>
    <xf numFmtId="0" fontId="0" fillId="5" borderId="36" xfId="0" applyFill="1" applyBorder="1" applyAlignment="1">
      <alignment horizontal="center" wrapText="1"/>
    </xf>
    <xf numFmtId="0" fontId="3" fillId="4" borderId="8" xfId="0" applyFont="1" applyFill="1" applyBorder="1" applyAlignment="1">
      <alignment horizontal="left" wrapText="1"/>
    </xf>
    <xf numFmtId="0" fontId="3" fillId="4" borderId="33" xfId="0" applyFont="1" applyFill="1" applyBorder="1" applyAlignment="1">
      <alignment horizontal="left" wrapText="1"/>
    </xf>
    <xf numFmtId="0" fontId="3" fillId="4" borderId="8"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0" xfId="0" applyFont="1" applyFill="1" applyBorder="1" applyAlignment="1">
      <alignment horizontal="center" vertical="center"/>
    </xf>
    <xf numFmtId="0" fontId="28" fillId="2" borderId="22"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29" xfId="0" applyFont="1" applyFill="1" applyBorder="1" applyAlignment="1">
      <alignment horizontal="center" vertical="center"/>
    </xf>
    <xf numFmtId="0" fontId="52" fillId="2" borderId="20" xfId="90" applyFont="1" applyFill="1" applyBorder="1" applyAlignment="1">
      <alignment horizontal="left" vertical="center"/>
    </xf>
    <xf numFmtId="0" fontId="52" fillId="2" borderId="0" xfId="90" applyFont="1" applyFill="1" applyBorder="1" applyAlignment="1">
      <alignment horizontal="left" vertical="center"/>
    </xf>
    <xf numFmtId="0" fontId="52" fillId="2" borderId="30" xfId="90" applyFont="1" applyFill="1" applyBorder="1" applyAlignment="1">
      <alignment horizontal="left" vertical="center"/>
    </xf>
    <xf numFmtId="0" fontId="52" fillId="2" borderId="1" xfId="90" applyFont="1" applyFill="1" applyBorder="1" applyAlignment="1">
      <alignment horizontal="left" vertical="center"/>
    </xf>
    <xf numFmtId="49" fontId="53" fillId="2" borderId="0" xfId="0" applyNumberFormat="1" applyFont="1" applyFill="1" applyBorder="1" applyAlignment="1">
      <alignment horizontal="right" vertical="center" wrapText="1"/>
    </xf>
    <xf numFmtId="0" fontId="0" fillId="2" borderId="19" xfId="0" applyFill="1" applyBorder="1" applyAlignment="1">
      <alignment horizontal="center"/>
    </xf>
    <xf numFmtId="0" fontId="0" fillId="2" borderId="20" xfId="0" applyFill="1" applyBorder="1" applyAlignment="1">
      <alignment horizontal="center"/>
    </xf>
    <xf numFmtId="0" fontId="0" fillId="2" borderId="28" xfId="0" applyFill="1" applyBorder="1" applyAlignment="1">
      <alignment horizontal="center"/>
    </xf>
    <xf numFmtId="0" fontId="28" fillId="2" borderId="38" xfId="0" applyFont="1" applyFill="1" applyBorder="1" applyAlignment="1">
      <alignment horizontal="center" vertical="center" wrapText="1"/>
    </xf>
    <xf numFmtId="0" fontId="28" fillId="2" borderId="39" xfId="0" applyFont="1" applyFill="1" applyBorder="1" applyAlignment="1">
      <alignment horizontal="center" vertical="center" wrapText="1"/>
    </xf>
    <xf numFmtId="0" fontId="30" fillId="3" borderId="8" xfId="5" applyFont="1" applyFill="1" applyBorder="1" applyAlignment="1">
      <alignment horizontal="left" vertical="center"/>
    </xf>
    <xf numFmtId="0" fontId="30" fillId="3" borderId="33" xfId="5" applyFont="1" applyFill="1" applyBorder="1" applyAlignment="1">
      <alignment horizontal="left" vertical="center"/>
    </xf>
    <xf numFmtId="0" fontId="32" fillId="0" borderId="34" xfId="5" applyFont="1" applyBorder="1" applyAlignment="1">
      <alignment horizontal="left"/>
    </xf>
    <xf numFmtId="0" fontId="32" fillId="0" borderId="35" xfId="5" applyFont="1" applyBorder="1" applyAlignment="1">
      <alignment horizontal="left"/>
    </xf>
    <xf numFmtId="0" fontId="33" fillId="0" borderId="35" xfId="5" applyFont="1" applyBorder="1" applyAlignment="1">
      <alignment horizontal="left"/>
    </xf>
    <xf numFmtId="0" fontId="33" fillId="0" borderId="36" xfId="5" applyFont="1" applyBorder="1" applyAlignment="1">
      <alignment horizontal="left"/>
    </xf>
    <xf numFmtId="0" fontId="30" fillId="3" borderId="8" xfId="5" applyFont="1" applyFill="1" applyBorder="1" applyAlignment="1">
      <alignment horizontal="left"/>
    </xf>
    <xf numFmtId="0" fontId="30" fillId="3" borderId="33" xfId="5" applyFont="1" applyFill="1" applyBorder="1" applyAlignment="1">
      <alignment horizontal="left"/>
    </xf>
    <xf numFmtId="0" fontId="30" fillId="5" borderId="32" xfId="5" applyFont="1" applyFill="1" applyBorder="1" applyAlignment="1">
      <alignment horizontal="center"/>
    </xf>
    <xf numFmtId="0" fontId="30" fillId="5" borderId="8" xfId="5" applyFont="1" applyFill="1" applyBorder="1" applyAlignment="1">
      <alignment horizontal="center"/>
    </xf>
    <xf numFmtId="0" fontId="30" fillId="5" borderId="33" xfId="5" applyFont="1" applyFill="1" applyBorder="1" applyAlignment="1">
      <alignment horizontal="center"/>
    </xf>
    <xf numFmtId="0" fontId="34" fillId="0" borderId="38" xfId="0" applyFont="1" applyBorder="1" applyAlignment="1">
      <alignment horizontal="center" vertical="center" wrapText="1"/>
    </xf>
    <xf numFmtId="0" fontId="34" fillId="0" borderId="39" xfId="0" applyFont="1" applyBorder="1" applyAlignment="1">
      <alignment horizontal="center" vertical="center" wrapText="1"/>
    </xf>
    <xf numFmtId="0" fontId="30" fillId="5" borderId="34" xfId="5" applyFont="1" applyFill="1" applyBorder="1" applyAlignment="1">
      <alignment horizontal="center"/>
    </xf>
    <xf numFmtId="0" fontId="30" fillId="5" borderId="35" xfId="5" applyFont="1" applyFill="1" applyBorder="1" applyAlignment="1">
      <alignment horizontal="center"/>
    </xf>
    <xf numFmtId="0" fontId="30" fillId="5" borderId="36" xfId="5" applyFont="1" applyFill="1" applyBorder="1" applyAlignment="1">
      <alignment horizontal="center"/>
    </xf>
    <xf numFmtId="0" fontId="16" fillId="6" borderId="3" xfId="106" applyFont="1" applyFill="1" applyBorder="1" applyAlignment="1">
      <alignment horizontal="center" vertical="center"/>
    </xf>
    <xf numFmtId="0" fontId="16" fillId="6" borderId="7" xfId="106" applyFont="1" applyFill="1" applyBorder="1" applyAlignment="1">
      <alignment horizontal="center" vertical="center"/>
    </xf>
    <xf numFmtId="0" fontId="5" fillId="0" borderId="0" xfId="106" applyFont="1" applyFill="1" applyAlignment="1">
      <alignment horizontal="center" vertical="center"/>
    </xf>
    <xf numFmtId="0" fontId="7" fillId="0" borderId="0" xfId="106" applyFont="1" applyFill="1" applyAlignment="1">
      <alignment horizontal="center" vertical="center"/>
    </xf>
    <xf numFmtId="0" fontId="9" fillId="0" borderId="0" xfId="106" applyFont="1" applyFill="1" applyAlignment="1">
      <alignment horizontal="center" vertical="center"/>
    </xf>
    <xf numFmtId="0" fontId="10" fillId="0" borderId="0" xfId="106" applyFont="1" applyFill="1" applyAlignment="1">
      <alignment horizontal="center"/>
    </xf>
    <xf numFmtId="0" fontId="13" fillId="6" borderId="8" xfId="106" applyFont="1" applyFill="1" applyBorder="1" applyAlignment="1">
      <alignment horizontal="center" vertical="center"/>
    </xf>
    <xf numFmtId="0" fontId="16" fillId="6" borderId="3" xfId="106" applyFont="1" applyFill="1" applyBorder="1" applyAlignment="1">
      <alignment horizontal="center" vertical="center" wrapText="1"/>
    </xf>
    <xf numFmtId="0" fontId="13" fillId="6" borderId="3" xfId="106" applyFont="1" applyFill="1" applyBorder="1" applyAlignment="1">
      <alignment horizontal="center" vertical="center"/>
    </xf>
    <xf numFmtId="0" fontId="13" fillId="6" borderId="7" xfId="106" applyFont="1" applyFill="1" applyBorder="1" applyAlignment="1">
      <alignment horizontal="center" vertical="center"/>
    </xf>
    <xf numFmtId="0" fontId="16" fillId="6" borderId="3" xfId="107" applyFont="1" applyFill="1" applyBorder="1" applyAlignment="1">
      <alignment horizontal="center" vertical="center"/>
    </xf>
    <xf numFmtId="0" fontId="16" fillId="6" borderId="7" xfId="107" applyFont="1" applyFill="1" applyBorder="1" applyAlignment="1">
      <alignment horizontal="center" vertical="center"/>
    </xf>
    <xf numFmtId="0" fontId="5" fillId="0" borderId="0" xfId="107" applyFont="1" applyAlignment="1">
      <alignment horizontal="center" vertical="center"/>
    </xf>
    <xf numFmtId="0" fontId="7" fillId="0" borderId="0" xfId="107" applyFont="1" applyAlignment="1">
      <alignment horizontal="center" vertical="center"/>
    </xf>
    <xf numFmtId="0" fontId="9" fillId="0" borderId="0" xfId="107" applyFont="1" applyAlignment="1">
      <alignment horizontal="center" vertical="center"/>
    </xf>
    <xf numFmtId="0" fontId="59" fillId="0" borderId="0" xfId="107" applyFont="1" applyAlignment="1">
      <alignment horizontal="center" vertical="center"/>
    </xf>
    <xf numFmtId="0" fontId="13" fillId="6" borderId="8" xfId="107" applyFont="1" applyFill="1" applyBorder="1" applyAlignment="1">
      <alignment horizontal="center" vertical="center"/>
    </xf>
    <xf numFmtId="0" fontId="16" fillId="6" borderId="3" xfId="107" applyFont="1" applyFill="1" applyBorder="1" applyAlignment="1">
      <alignment horizontal="center" vertical="center" wrapText="1"/>
    </xf>
    <xf numFmtId="0" fontId="13" fillId="6" borderId="3" xfId="107" applyFont="1" applyFill="1" applyBorder="1" applyAlignment="1">
      <alignment horizontal="center" vertical="center"/>
    </xf>
    <xf numFmtId="0" fontId="13" fillId="6" borderId="7" xfId="107" applyFont="1" applyFill="1" applyBorder="1" applyAlignment="1">
      <alignment horizontal="center" vertical="center"/>
    </xf>
    <xf numFmtId="0" fontId="56" fillId="43" borderId="0" xfId="109" applyFont="1" applyFill="1" applyAlignment="1">
      <alignment horizontal="center" vertical="top" wrapText="1"/>
    </xf>
    <xf numFmtId="0" fontId="65" fillId="0" borderId="0" xfId="109"/>
    <xf numFmtId="0" fontId="67" fillId="43" borderId="0" xfId="109" applyFont="1" applyFill="1" applyAlignment="1">
      <alignment horizontal="right" vertical="top" wrapText="1"/>
    </xf>
    <xf numFmtId="0" fontId="67" fillId="43" borderId="0" xfId="109" applyFont="1" applyFill="1" applyAlignment="1">
      <alignment horizontal="left" vertical="top" wrapText="1"/>
    </xf>
    <xf numFmtId="4" fontId="67" fillId="43" borderId="0" xfId="109" applyNumberFormat="1" applyFont="1" applyFill="1" applyAlignment="1">
      <alignment horizontal="right" vertical="top" wrapText="1"/>
    </xf>
    <xf numFmtId="0" fontId="56" fillId="43" borderId="0" xfId="109" applyFont="1" applyFill="1" applyAlignment="1">
      <alignment horizontal="right" vertical="top" wrapText="1"/>
    </xf>
    <xf numFmtId="0" fontId="66" fillId="43" borderId="0" xfId="0" applyFont="1" applyFill="1" applyAlignment="1">
      <alignment horizontal="center" wrapText="1"/>
    </xf>
    <xf numFmtId="0" fontId="0" fillId="0" borderId="0" xfId="0"/>
    <xf numFmtId="0" fontId="66" fillId="43" borderId="0" xfId="0" applyFont="1" applyFill="1" applyAlignment="1">
      <alignment horizontal="left" vertical="top" wrapText="1"/>
    </xf>
    <xf numFmtId="0" fontId="67" fillId="43" borderId="0" xfId="0" applyFont="1" applyFill="1" applyAlignment="1">
      <alignment horizontal="left" vertical="top" wrapText="1"/>
    </xf>
  </cellXfs>
  <cellStyles count="110">
    <cellStyle name="20% - Ênfase1" xfId="29" builtinId="30" customBuiltin="1"/>
    <cellStyle name="20% - Ênfase1 2" xfId="59"/>
    <cellStyle name="20% - Ênfase2" xfId="33" builtinId="34" customBuiltin="1"/>
    <cellStyle name="20% - Ênfase2 2" xfId="60"/>
    <cellStyle name="20% - Ênfase3" xfId="37" builtinId="38" customBuiltin="1"/>
    <cellStyle name="20% - Ênfase3 2" xfId="61"/>
    <cellStyle name="20% - Ênfase4" xfId="41" builtinId="42" customBuiltin="1"/>
    <cellStyle name="20% - Ênfase4 2" xfId="62"/>
    <cellStyle name="20% - Ênfase5" xfId="45" builtinId="46" customBuiltin="1"/>
    <cellStyle name="20% - Ênfase5 2" xfId="63"/>
    <cellStyle name="20% - Ênfase6" xfId="49" builtinId="50" customBuiltin="1"/>
    <cellStyle name="20% - Ênfase6 2" xfId="64"/>
    <cellStyle name="40% - Ênfase1" xfId="30" builtinId="31" customBuiltin="1"/>
    <cellStyle name="40% - Ênfase1 2" xfId="65"/>
    <cellStyle name="40% - Ênfase2" xfId="34" builtinId="35" customBuiltin="1"/>
    <cellStyle name="40% - Ênfase2 2" xfId="66"/>
    <cellStyle name="40% - Ênfase3" xfId="38" builtinId="39" customBuiltin="1"/>
    <cellStyle name="40% - Ênfase3 2" xfId="67"/>
    <cellStyle name="40% - Ênfase4" xfId="42" builtinId="43" customBuiltin="1"/>
    <cellStyle name="40% - Ênfase4 2" xfId="68"/>
    <cellStyle name="40% - Ênfase5" xfId="46" builtinId="47" customBuiltin="1"/>
    <cellStyle name="40% - Ênfase5 2" xfId="69"/>
    <cellStyle name="40% - Ênfase6" xfId="50" builtinId="51" customBuiltin="1"/>
    <cellStyle name="40% - Ênfase6 2" xfId="70"/>
    <cellStyle name="60% - Ênfase1" xfId="31" builtinId="32" customBuiltin="1"/>
    <cellStyle name="60% - Ênfase1 2" xfId="71"/>
    <cellStyle name="60% - Ênfase2" xfId="35" builtinId="36" customBuiltin="1"/>
    <cellStyle name="60% - Ênfase2 2" xfId="72"/>
    <cellStyle name="60% - Ênfase3" xfId="39" builtinId="40" customBuiltin="1"/>
    <cellStyle name="60% - Ênfase3 2" xfId="73"/>
    <cellStyle name="60% - Ênfase4" xfId="43" builtinId="44" customBuiltin="1"/>
    <cellStyle name="60% - Ênfase4 2" xfId="74"/>
    <cellStyle name="60% - Ênfase5" xfId="47" builtinId="48" customBuiltin="1"/>
    <cellStyle name="60% - Ênfase5 2" xfId="75"/>
    <cellStyle name="60% - Ênfase6" xfId="51" builtinId="52" customBuiltin="1"/>
    <cellStyle name="60% - Ênfase6 2" xfId="76"/>
    <cellStyle name="Bom" xfId="16" builtinId="26" customBuiltin="1"/>
    <cellStyle name="Bom 2" xfId="77"/>
    <cellStyle name="Cálculo" xfId="21" builtinId="22" customBuiltin="1"/>
    <cellStyle name="Célula de Verificação" xfId="23" builtinId="23" customBuiltin="1"/>
    <cellStyle name="Célula Vinculada" xfId="22" builtinId="24" customBuiltin="1"/>
    <cellStyle name="Célula Vinculada 2" xfId="78"/>
    <cellStyle name="Ênfase1" xfId="28" builtinId="29" customBuiltin="1"/>
    <cellStyle name="Ênfase1 2" xfId="79"/>
    <cellStyle name="Ênfase2" xfId="32" builtinId="33" customBuiltin="1"/>
    <cellStyle name="Ênfase2 2" xfId="80"/>
    <cellStyle name="Ênfase3" xfId="36" builtinId="37" customBuiltin="1"/>
    <cellStyle name="Ênfase3 2" xfId="81"/>
    <cellStyle name="Ênfase4" xfId="40" builtinId="41" customBuiltin="1"/>
    <cellStyle name="Ênfase4 2" xfId="82"/>
    <cellStyle name="Ênfase5" xfId="44" builtinId="45" customBuiltin="1"/>
    <cellStyle name="Ênfase5 2" xfId="83"/>
    <cellStyle name="Ênfase6" xfId="48" builtinId="49" customBuiltin="1"/>
    <cellStyle name="Ênfase6 2" xfId="84"/>
    <cellStyle name="Entrada" xfId="19" builtinId="20" customBuiltin="1"/>
    <cellStyle name="Incorreto" xfId="17" builtinId="27" customBuiltin="1"/>
    <cellStyle name="Incorreto 2" xfId="85"/>
    <cellStyle name="Moeda" xfId="2" builtinId="4"/>
    <cellStyle name="Moeda 2" xfId="7"/>
    <cellStyle name="Moeda 2 2" xfId="56"/>
    <cellStyle name="Moeda 3" xfId="9"/>
    <cellStyle name="Neutra" xfId="18" builtinId="28" customBuiltin="1"/>
    <cellStyle name="Neutra 2" xfId="86"/>
    <cellStyle name="Normal" xfId="0" builtinId="0"/>
    <cellStyle name="Normal 10" xfId="106"/>
    <cellStyle name="Normal 11" xfId="107"/>
    <cellStyle name="Normal 12" xfId="109"/>
    <cellStyle name="Normal 2" xfId="3"/>
    <cellStyle name="Normal 2 2" xfId="6"/>
    <cellStyle name="Normal 2 2 2" xfId="87"/>
    <cellStyle name="Normal 2 3" xfId="53"/>
    <cellStyle name="Normal 3" xfId="5"/>
    <cellStyle name="Normal 3 2" xfId="88"/>
    <cellStyle name="Normal 3 3" xfId="57"/>
    <cellStyle name="Normal 4" xfId="52"/>
    <cellStyle name="Normal 4 2" xfId="89"/>
    <cellStyle name="Normal 4 22" xfId="54"/>
    <cellStyle name="Normal 4 3" xfId="90"/>
    <cellStyle name="Normal 4 4" xfId="58"/>
    <cellStyle name="Normal 5" xfId="91"/>
    <cellStyle name="Normal 5 2" xfId="92"/>
    <cellStyle name="Normal 6" xfId="93"/>
    <cellStyle name="Normal 7" xfId="94"/>
    <cellStyle name="Normal 8" xfId="95"/>
    <cellStyle name="Normal 9" xfId="96"/>
    <cellStyle name="Nota" xfId="25" builtinId="10" customBuiltin="1"/>
    <cellStyle name="Nota 2" xfId="97"/>
    <cellStyle name="Porcentagem" xfId="1" builtinId="5"/>
    <cellStyle name="Porcentagem 2" xfId="8"/>
    <cellStyle name="Saída" xfId="20" builtinId="21" customBuiltin="1"/>
    <cellStyle name="Separador de milhares" xfId="10" builtinId="3"/>
    <cellStyle name="Separador de milhares 2" xfId="4"/>
    <cellStyle name="Separador de milhares 2 2" xfId="55"/>
    <cellStyle name="Texto de Aviso" xfId="24" builtinId="11" customBuiltin="1"/>
    <cellStyle name="Texto de Aviso 2" xfId="98"/>
    <cellStyle name="Texto Explicativo" xfId="26" builtinId="53" customBuiltin="1"/>
    <cellStyle name="Texto Explicativo 2" xfId="99"/>
    <cellStyle name="Título" xfId="11" builtinId="15" customBuiltin="1"/>
    <cellStyle name="Título 1" xfId="12" builtinId="16" customBuiltin="1"/>
    <cellStyle name="Título 1 2" xfId="100"/>
    <cellStyle name="Título 2" xfId="13" builtinId="17" customBuiltin="1"/>
    <cellStyle name="Título 2 2" xfId="101"/>
    <cellStyle name="Título 3" xfId="14" builtinId="18" customBuiltin="1"/>
    <cellStyle name="Título 3 2" xfId="102"/>
    <cellStyle name="Título 4" xfId="15" builtinId="19" customBuiltin="1"/>
    <cellStyle name="Título 4 2" xfId="103"/>
    <cellStyle name="Título 5" xfId="104"/>
    <cellStyle name="Total" xfId="27" builtinId="25" customBuiltin="1"/>
    <cellStyle name="Total 2" xfId="105"/>
    <cellStyle name="Vírgula 2" xfId="108"/>
  </cellStyles>
  <dxfs count="0"/>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image" Target="../media/image5.emf"/><Relationship Id="rId7" Type="http://schemas.openxmlformats.org/officeDocument/2006/relationships/image" Target="../media/image9.emf"/><Relationship Id="rId2" Type="http://schemas.openxmlformats.org/officeDocument/2006/relationships/image" Target="../media/image4.emf"/><Relationship Id="rId1" Type="http://schemas.openxmlformats.org/officeDocument/2006/relationships/image" Target="../media/image3.emf"/><Relationship Id="rId6" Type="http://schemas.openxmlformats.org/officeDocument/2006/relationships/image" Target="../media/image8.png"/><Relationship Id="rId5" Type="http://schemas.openxmlformats.org/officeDocument/2006/relationships/image" Target="../media/image7.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2</xdr:col>
      <xdr:colOff>216477</xdr:colOff>
      <xdr:row>66</xdr:row>
      <xdr:rowOff>86591</xdr:rowOff>
    </xdr:from>
    <xdr:to>
      <xdr:col>4</xdr:col>
      <xdr:colOff>368112</xdr:colOff>
      <xdr:row>70</xdr:row>
      <xdr:rowOff>77931</xdr:rowOff>
    </xdr:to>
    <xdr:pic>
      <xdr:nvPicPr>
        <xdr:cNvPr id="1025" name="Picture 1">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22613" y="14763750"/>
          <a:ext cx="5862206" cy="753340"/>
        </a:xfrm>
        <a:prstGeom prst="rect">
          <a:avLst/>
        </a:prstGeom>
        <a:noFill/>
      </xdr:spPr>
    </xdr:pic>
    <xdr:clientData/>
  </xdr:twoCellAnchor>
  <xdr:twoCellAnchor editAs="oneCell">
    <xdr:from>
      <xdr:col>0</xdr:col>
      <xdr:colOff>596169</xdr:colOff>
      <xdr:row>0</xdr:row>
      <xdr:rowOff>293076</xdr:rowOff>
    </xdr:from>
    <xdr:to>
      <xdr:col>2</xdr:col>
      <xdr:colOff>24669</xdr:colOff>
      <xdr:row>4</xdr:row>
      <xdr:rowOff>12088</xdr:rowOff>
    </xdr:to>
    <xdr:pic>
      <xdr:nvPicPr>
        <xdr:cNvPr id="4" name="Imagem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96169" y="293076"/>
          <a:ext cx="741485" cy="5982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330994</xdr:colOff>
      <xdr:row>32</xdr:row>
      <xdr:rowOff>94456</xdr:rowOff>
    </xdr:from>
    <xdr:to>
      <xdr:col>12</xdr:col>
      <xdr:colOff>431364</xdr:colOff>
      <xdr:row>50</xdr:row>
      <xdr:rowOff>18256</xdr:rowOff>
    </xdr:to>
    <xdr:pic>
      <xdr:nvPicPr>
        <xdr:cNvPr id="2" name="Picture 6">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30994" y="5999956"/>
          <a:ext cx="6736120" cy="3352800"/>
        </a:xfrm>
        <a:prstGeom prst="rect">
          <a:avLst/>
        </a:prstGeom>
        <a:noFill/>
      </xdr:spPr>
    </xdr:pic>
    <xdr:clientData/>
  </xdr:twoCellAnchor>
  <xdr:twoCellAnchor editAs="oneCell">
    <xdr:from>
      <xdr:col>1</xdr:col>
      <xdr:colOff>216694</xdr:colOff>
      <xdr:row>69</xdr:row>
      <xdr:rowOff>169069</xdr:rowOff>
    </xdr:from>
    <xdr:to>
      <xdr:col>9</xdr:col>
      <xdr:colOff>473868</xdr:colOff>
      <xdr:row>97</xdr:row>
      <xdr:rowOff>92869</xdr:rowOff>
    </xdr:to>
    <xdr:pic>
      <xdr:nvPicPr>
        <xdr:cNvPr id="3" name="Picture 7">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16694" y="13123069"/>
          <a:ext cx="5083175" cy="5257800"/>
        </a:xfrm>
        <a:prstGeom prst="rect">
          <a:avLst/>
        </a:prstGeom>
        <a:noFill/>
      </xdr:spPr>
    </xdr:pic>
    <xdr:clientData/>
  </xdr:twoCellAnchor>
  <xdr:twoCellAnchor editAs="oneCell">
    <xdr:from>
      <xdr:col>1</xdr:col>
      <xdr:colOff>240506</xdr:colOff>
      <xdr:row>19</xdr:row>
      <xdr:rowOff>50800</xdr:rowOff>
    </xdr:from>
    <xdr:to>
      <xdr:col>12</xdr:col>
      <xdr:colOff>459581</xdr:colOff>
      <xdr:row>30</xdr:row>
      <xdr:rowOff>60325</xdr:rowOff>
    </xdr:to>
    <xdr:pic>
      <xdr:nvPicPr>
        <xdr:cNvPr id="2049" name="Picture 1">
          <a:extLst>
            <a:ext uri="{FF2B5EF4-FFF2-40B4-BE49-F238E27FC236}">
              <a16:creationId xmlns:a16="http://schemas.microsoft.com/office/drawing/2014/main" xmlns="" id="{00000000-0008-0000-0100-00000108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40506" y="3479800"/>
          <a:ext cx="6854825" cy="2105025"/>
        </a:xfrm>
        <a:prstGeom prst="rect">
          <a:avLst/>
        </a:prstGeom>
        <a:noFill/>
      </xdr:spPr>
    </xdr:pic>
    <xdr:clientData/>
  </xdr:twoCellAnchor>
  <xdr:twoCellAnchor editAs="oneCell">
    <xdr:from>
      <xdr:col>1</xdr:col>
      <xdr:colOff>216693</xdr:colOff>
      <xdr:row>98</xdr:row>
      <xdr:rowOff>83343</xdr:rowOff>
    </xdr:from>
    <xdr:to>
      <xdr:col>13</xdr:col>
      <xdr:colOff>90486</xdr:colOff>
      <xdr:row>119</xdr:row>
      <xdr:rowOff>150018</xdr:rowOff>
    </xdr:to>
    <xdr:pic>
      <xdr:nvPicPr>
        <xdr:cNvPr id="2050" name="Picture 2">
          <a:extLst>
            <a:ext uri="{FF2B5EF4-FFF2-40B4-BE49-F238E27FC236}">
              <a16:creationId xmlns:a16="http://schemas.microsoft.com/office/drawing/2014/main" xmlns="" id="{00000000-0008-0000-0100-00000208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16693" y="18561843"/>
          <a:ext cx="7112794" cy="4067175"/>
        </a:xfrm>
        <a:prstGeom prst="rect">
          <a:avLst/>
        </a:prstGeom>
        <a:noFill/>
      </xdr:spPr>
    </xdr:pic>
    <xdr:clientData/>
  </xdr:twoCellAnchor>
  <xdr:twoCellAnchor editAs="oneCell">
    <xdr:from>
      <xdr:col>1</xdr:col>
      <xdr:colOff>385763</xdr:colOff>
      <xdr:row>123</xdr:row>
      <xdr:rowOff>114300</xdr:rowOff>
    </xdr:from>
    <xdr:to>
      <xdr:col>17</xdr:col>
      <xdr:colOff>297657</xdr:colOff>
      <xdr:row>134</xdr:row>
      <xdr:rowOff>76200</xdr:rowOff>
    </xdr:to>
    <xdr:pic>
      <xdr:nvPicPr>
        <xdr:cNvPr id="2051" name="Picture 3">
          <a:extLst>
            <a:ext uri="{FF2B5EF4-FFF2-40B4-BE49-F238E27FC236}">
              <a16:creationId xmlns:a16="http://schemas.microsoft.com/office/drawing/2014/main" xmlns="" id="{00000000-0008-0000-0100-00000308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385763" y="23355300"/>
          <a:ext cx="9563894" cy="2057400"/>
        </a:xfrm>
        <a:prstGeom prst="rect">
          <a:avLst/>
        </a:prstGeom>
        <a:noFill/>
      </xdr:spPr>
    </xdr:pic>
    <xdr:clientData/>
  </xdr:twoCellAnchor>
  <xdr:twoCellAnchor editAs="oneCell">
    <xdr:from>
      <xdr:col>1</xdr:col>
      <xdr:colOff>117475</xdr:colOff>
      <xdr:row>1</xdr:row>
      <xdr:rowOff>62440</xdr:rowOff>
    </xdr:from>
    <xdr:to>
      <xdr:col>4</xdr:col>
      <xdr:colOff>114299</xdr:colOff>
      <xdr:row>4</xdr:row>
      <xdr:rowOff>95249</xdr:rowOff>
    </xdr:to>
    <xdr:pic>
      <xdr:nvPicPr>
        <xdr:cNvPr id="7" name="Imagem 6" descr="03-Logo-Metrô_DF_oficial.png">
          <a:extLst>
            <a:ext uri="{FF2B5EF4-FFF2-40B4-BE49-F238E27FC236}">
              <a16:creationId xmlns:a16="http://schemas.microsoft.com/office/drawing/2014/main" xmlns="" id="{00000000-0008-0000-0100-000007000000}"/>
            </a:ext>
          </a:extLst>
        </xdr:cNvPr>
        <xdr:cNvPicPr>
          <a:picLocks noChangeAspect="1"/>
        </xdr:cNvPicPr>
      </xdr:nvPicPr>
      <xdr:blipFill>
        <a:blip xmlns:r="http://schemas.openxmlformats.org/officeDocument/2006/relationships" r:embed="rId6" cstate="print"/>
        <a:stretch>
          <a:fillRect/>
        </a:stretch>
      </xdr:blipFill>
      <xdr:spPr>
        <a:xfrm>
          <a:off x="117475" y="62440"/>
          <a:ext cx="1825625" cy="604309"/>
        </a:xfrm>
        <a:prstGeom prst="rect">
          <a:avLst/>
        </a:prstGeom>
      </xdr:spPr>
    </xdr:pic>
    <xdr:clientData/>
  </xdr:twoCellAnchor>
  <xdr:twoCellAnchor editAs="oneCell">
    <xdr:from>
      <xdr:col>1</xdr:col>
      <xdr:colOff>263525</xdr:colOff>
      <xdr:row>51</xdr:row>
      <xdr:rowOff>34925</xdr:rowOff>
    </xdr:from>
    <xdr:to>
      <xdr:col>15</xdr:col>
      <xdr:colOff>139700</xdr:colOff>
      <xdr:row>68</xdr:row>
      <xdr:rowOff>15875</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263525" y="9559925"/>
          <a:ext cx="8321675" cy="3219450"/>
        </a:xfrm>
        <a:prstGeom prst="rect">
          <a:avLst/>
        </a:prstGeom>
        <a:noFill/>
      </xdr:spPr>
    </xdr:pic>
    <xdr:clientData/>
  </xdr:twoCellAnchor>
  <xdr:twoCellAnchor editAs="oneCell">
    <xdr:from>
      <xdr:col>1</xdr:col>
      <xdr:colOff>254000</xdr:colOff>
      <xdr:row>4</xdr:row>
      <xdr:rowOff>158750</xdr:rowOff>
    </xdr:from>
    <xdr:to>
      <xdr:col>17</xdr:col>
      <xdr:colOff>358775</xdr:colOff>
      <xdr:row>17</xdr:row>
      <xdr:rowOff>177800</xdr:rowOff>
    </xdr:to>
    <xdr:pic>
      <xdr:nvPicPr>
        <xdr:cNvPr id="1026" name="Picture 2">
          <a:extLst>
            <a:ext uri="{FF2B5EF4-FFF2-40B4-BE49-F238E27FC236}">
              <a16:creationId xmlns:a16="http://schemas.microsoft.com/office/drawing/2014/main" xmlns="" id="{00000000-0008-0000-0100-00000204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254000" y="730250"/>
          <a:ext cx="9756775" cy="24955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216477</xdr:colOff>
      <xdr:row>69</xdr:row>
      <xdr:rowOff>86591</xdr:rowOff>
    </xdr:from>
    <xdr:to>
      <xdr:col>4</xdr:col>
      <xdr:colOff>287516</xdr:colOff>
      <xdr:row>73</xdr:row>
      <xdr:rowOff>77931</xdr:rowOff>
    </xdr:to>
    <xdr:pic>
      <xdr:nvPicPr>
        <xdr:cNvPr id="2" name="Picture 1">
          <a:extLst>
            <a:ext uri="{FF2B5EF4-FFF2-40B4-BE49-F238E27FC236}">
              <a16:creationId xmlns:a16="http://schemas.microsoft.com/office/drawing/2014/main" xmlns="" id="{8A6B9594-5B12-4EF8-A3A7-8AF7353D2D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2827" y="14802716"/>
          <a:ext cx="5857110" cy="753340"/>
        </a:xfrm>
        <a:prstGeom prst="rect">
          <a:avLst/>
        </a:prstGeom>
        <a:noFill/>
      </xdr:spPr>
    </xdr:pic>
    <xdr:clientData/>
  </xdr:twoCellAnchor>
  <xdr:twoCellAnchor editAs="oneCell">
    <xdr:from>
      <xdr:col>0</xdr:col>
      <xdr:colOff>572721</xdr:colOff>
      <xdr:row>1</xdr:row>
      <xdr:rowOff>0</xdr:rowOff>
    </xdr:from>
    <xdr:to>
      <xdr:col>2</xdr:col>
      <xdr:colOff>1221</xdr:colOff>
      <xdr:row>4</xdr:row>
      <xdr:rowOff>23812</xdr:rowOff>
    </xdr:to>
    <xdr:pic>
      <xdr:nvPicPr>
        <xdr:cNvPr id="3" name="Imagem 2">
          <a:extLst>
            <a:ext uri="{FF2B5EF4-FFF2-40B4-BE49-F238E27FC236}">
              <a16:creationId xmlns:a16="http://schemas.microsoft.com/office/drawing/2014/main" xmlns="" id="{C93A4BBA-089D-4973-B9F7-AFBA605891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72721" y="304800"/>
          <a:ext cx="704850" cy="6048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51288</xdr:colOff>
      <xdr:row>1</xdr:row>
      <xdr:rowOff>0</xdr:rowOff>
    </xdr:from>
    <xdr:to>
      <xdr:col>1</xdr:col>
      <xdr:colOff>842596</xdr:colOff>
      <xdr:row>2</xdr:row>
      <xdr:rowOff>8792</xdr:rowOff>
    </xdr:to>
    <xdr:pic>
      <xdr:nvPicPr>
        <xdr:cNvPr id="2" name="Imagem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118088" y="171450"/>
          <a:ext cx="791308" cy="6586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594483</xdr:colOff>
      <xdr:row>0</xdr:row>
      <xdr:rowOff>177047</xdr:rowOff>
    </xdr:from>
    <xdr:to>
      <xdr:col>2</xdr:col>
      <xdr:colOff>131220</xdr:colOff>
      <xdr:row>1</xdr:row>
      <xdr:rowOff>796844</xdr:rowOff>
    </xdr:to>
    <xdr:pic>
      <xdr:nvPicPr>
        <xdr:cNvPr id="3" name="Imagem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594483" y="177047"/>
          <a:ext cx="1019173" cy="820688"/>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G82"/>
  <sheetViews>
    <sheetView view="pageBreakPreview" topLeftCell="A67" zoomScale="130" zoomScaleSheetLayoutView="130" workbookViewId="0">
      <selection activeCell="D81" sqref="D81"/>
    </sheetView>
  </sheetViews>
  <sheetFormatPr defaultColWidth="9.109375" defaultRowHeight="14.4"/>
  <cols>
    <col min="1" max="1" width="9.109375" style="2"/>
    <col min="2" max="2" width="10" style="2" customWidth="1"/>
    <col min="3" max="3" width="65.88671875" style="1" customWidth="1"/>
    <col min="4" max="4" width="31.6640625" style="3" bestFit="1" customWidth="1"/>
    <col min="5" max="5" width="26.5546875" style="5" customWidth="1"/>
    <col min="6" max="16384" width="9.109375" style="2"/>
  </cols>
  <sheetData>
    <row r="1" spans="2:5" ht="24" customHeight="1" thickBot="1"/>
    <row r="2" spans="2:5" ht="15.75" customHeight="1">
      <c r="B2" s="287"/>
      <c r="C2" s="275" t="s">
        <v>10076</v>
      </c>
      <c r="D2" s="276"/>
      <c r="E2" s="277"/>
    </row>
    <row r="3" spans="2:5" ht="16.5" customHeight="1">
      <c r="B3" s="288"/>
      <c r="C3" s="278"/>
      <c r="D3" s="278"/>
      <c r="E3" s="279"/>
    </row>
    <row r="4" spans="2:5" ht="13.5" customHeight="1">
      <c r="B4" s="289"/>
      <c r="C4" s="280"/>
      <c r="D4" s="280"/>
      <c r="E4" s="281"/>
    </row>
    <row r="5" spans="2:5" s="27" customFormat="1" ht="13.5" customHeight="1">
      <c r="B5" s="284" t="s">
        <v>288</v>
      </c>
      <c r="C5" s="285"/>
      <c r="D5" s="180"/>
      <c r="E5" s="209"/>
    </row>
    <row r="6" spans="2:5" s="27" customFormat="1" ht="13.5" customHeight="1">
      <c r="B6" s="282" t="s">
        <v>9653</v>
      </c>
      <c r="C6" s="283"/>
      <c r="D6" s="286" t="s">
        <v>290</v>
      </c>
      <c r="E6" s="210" t="s">
        <v>459</v>
      </c>
    </row>
    <row r="7" spans="2:5" s="27" customFormat="1" ht="13.5" customHeight="1">
      <c r="B7" s="211"/>
      <c r="C7" s="179"/>
      <c r="D7" s="286"/>
      <c r="E7" s="210" t="s">
        <v>460</v>
      </c>
    </row>
    <row r="8" spans="2:5" s="27" customFormat="1" ht="13.5" customHeight="1">
      <c r="B8" s="212"/>
      <c r="C8" s="181"/>
      <c r="D8" s="4"/>
      <c r="E8" s="213" t="s">
        <v>289</v>
      </c>
    </row>
    <row r="9" spans="2:5" ht="19.95" customHeight="1">
      <c r="B9" s="265" t="s">
        <v>286</v>
      </c>
      <c r="C9" s="266"/>
      <c r="D9" s="266"/>
      <c r="E9" s="267"/>
    </row>
    <row r="10" spans="2:5" ht="19.95" customHeight="1">
      <c r="B10" s="214" t="s">
        <v>44</v>
      </c>
      <c r="C10" s="263" t="s">
        <v>54</v>
      </c>
      <c r="D10" s="263"/>
      <c r="E10" s="264"/>
    </row>
    <row r="11" spans="2:5">
      <c r="B11" s="215" t="s">
        <v>47</v>
      </c>
      <c r="C11" s="184" t="s">
        <v>5</v>
      </c>
      <c r="D11" s="183" t="s">
        <v>1</v>
      </c>
      <c r="E11" s="216"/>
    </row>
    <row r="12" spans="2:5">
      <c r="B12" s="217"/>
      <c r="C12" s="18" t="s">
        <v>0</v>
      </c>
      <c r="D12" s="185">
        <f>NMO!E81</f>
        <v>122.80628520034584</v>
      </c>
      <c r="E12" s="218"/>
    </row>
    <row r="13" spans="2:5">
      <c r="B13" s="217"/>
      <c r="C13" s="18" t="s">
        <v>2</v>
      </c>
      <c r="D13" s="185">
        <v>35</v>
      </c>
      <c r="E13" s="218"/>
    </row>
    <row r="14" spans="2:5">
      <c r="B14" s="217"/>
      <c r="C14" s="18" t="s">
        <v>3</v>
      </c>
      <c r="D14" s="185">
        <v>12.72</v>
      </c>
      <c r="E14" s="218"/>
    </row>
    <row r="15" spans="2:5">
      <c r="B15" s="219" t="s">
        <v>48</v>
      </c>
      <c r="C15" s="187" t="s">
        <v>6</v>
      </c>
      <c r="D15" s="188" t="s">
        <v>7</v>
      </c>
      <c r="E15" s="216"/>
    </row>
    <row r="16" spans="2:5">
      <c r="B16" s="220"/>
      <c r="C16" s="18" t="s">
        <v>4</v>
      </c>
      <c r="D16" s="23">
        <v>0</v>
      </c>
      <c r="E16" s="218"/>
    </row>
    <row r="17" spans="2:5">
      <c r="B17" s="219" t="s">
        <v>49</v>
      </c>
      <c r="C17" s="184" t="s">
        <v>8</v>
      </c>
      <c r="D17" s="188" t="s">
        <v>9</v>
      </c>
      <c r="E17" s="221" t="s">
        <v>1</v>
      </c>
    </row>
    <row r="18" spans="2:5">
      <c r="B18" s="217"/>
      <c r="C18" s="18" t="s">
        <v>10</v>
      </c>
      <c r="D18" s="186">
        <v>1.33</v>
      </c>
      <c r="E18" s="222">
        <f>D18*D12</f>
        <v>163.33235931645999</v>
      </c>
    </row>
    <row r="19" spans="2:5">
      <c r="B19" s="217"/>
      <c r="C19" s="18" t="s">
        <v>11</v>
      </c>
      <c r="D19" s="186">
        <v>1.33</v>
      </c>
      <c r="E19" s="222">
        <f>D19*D14</f>
        <v>16.9176</v>
      </c>
    </row>
    <row r="20" spans="2:5">
      <c r="B20" s="217"/>
      <c r="C20" s="18" t="s">
        <v>12</v>
      </c>
      <c r="D20" s="186">
        <v>1.33</v>
      </c>
      <c r="E20" s="222">
        <f>D13*1.33</f>
        <v>46.550000000000004</v>
      </c>
    </row>
    <row r="21" spans="2:5">
      <c r="B21" s="217"/>
      <c r="C21" s="18" t="s">
        <v>13</v>
      </c>
      <c r="D21" s="186" t="s">
        <v>16</v>
      </c>
      <c r="E21" s="223">
        <v>31</v>
      </c>
    </row>
    <row r="22" spans="2:5">
      <c r="B22" s="217"/>
      <c r="C22" s="18" t="s">
        <v>14</v>
      </c>
      <c r="D22" s="186" t="s">
        <v>16</v>
      </c>
      <c r="E22" s="222">
        <v>0</v>
      </c>
    </row>
    <row r="23" spans="2:5">
      <c r="B23" s="217"/>
      <c r="C23" s="18" t="s">
        <v>15</v>
      </c>
      <c r="D23" s="186" t="s">
        <v>16</v>
      </c>
      <c r="E23" s="222">
        <f>SUM(E18,E19,E20,E21,E22)</f>
        <v>257.79995931645999</v>
      </c>
    </row>
    <row r="24" spans="2:5">
      <c r="B24" s="224" t="s">
        <v>50</v>
      </c>
      <c r="C24" s="187" t="s">
        <v>245</v>
      </c>
      <c r="D24" s="188" t="s">
        <v>18</v>
      </c>
      <c r="E24" s="216"/>
    </row>
    <row r="25" spans="2:5">
      <c r="B25" s="217"/>
      <c r="C25" s="18" t="s">
        <v>17</v>
      </c>
      <c r="D25" s="186">
        <v>0.8</v>
      </c>
      <c r="E25" s="218"/>
    </row>
    <row r="26" spans="2:5">
      <c r="B26" s="224" t="s">
        <v>51</v>
      </c>
      <c r="C26" s="187" t="s">
        <v>41</v>
      </c>
      <c r="D26" s="188" t="s">
        <v>19</v>
      </c>
      <c r="E26" s="216"/>
    </row>
    <row r="27" spans="2:5">
      <c r="B27" s="217"/>
      <c r="C27" s="18" t="s">
        <v>283</v>
      </c>
      <c r="D27" s="186">
        <v>1.05</v>
      </c>
      <c r="E27" s="218"/>
    </row>
    <row r="28" spans="2:5" ht="28.8">
      <c r="B28" s="215" t="s">
        <v>52</v>
      </c>
      <c r="C28" s="184" t="s">
        <v>42</v>
      </c>
      <c r="D28" s="188" t="s">
        <v>20</v>
      </c>
      <c r="E28" s="216"/>
    </row>
    <row r="29" spans="2:5">
      <c r="B29" s="217"/>
      <c r="C29" s="18" t="s">
        <v>284</v>
      </c>
      <c r="D29" s="23">
        <v>1</v>
      </c>
      <c r="E29" s="218"/>
    </row>
    <row r="30" spans="2:5">
      <c r="B30" s="224" t="s">
        <v>53</v>
      </c>
      <c r="C30" s="271" t="s">
        <v>461</v>
      </c>
      <c r="D30" s="271"/>
      <c r="E30" s="272"/>
    </row>
    <row r="31" spans="2:5">
      <c r="B31" s="225"/>
      <c r="C31" s="189" t="s">
        <v>279</v>
      </c>
      <c r="D31" s="186" t="s">
        <v>278</v>
      </c>
      <c r="E31" s="218"/>
    </row>
    <row r="32" spans="2:5">
      <c r="B32" s="225"/>
      <c r="C32" s="189" t="s">
        <v>22</v>
      </c>
      <c r="D32" s="190">
        <v>44652</v>
      </c>
      <c r="E32" s="218"/>
    </row>
    <row r="33" spans="2:5">
      <c r="B33" s="225"/>
      <c r="C33" s="189" t="s">
        <v>21</v>
      </c>
      <c r="D33" s="191" t="s">
        <v>285</v>
      </c>
      <c r="E33" s="218"/>
    </row>
    <row r="34" spans="2:5">
      <c r="B34" s="225"/>
      <c r="C34" s="189" t="s">
        <v>244</v>
      </c>
      <c r="D34" s="192">
        <f>'Tabela 53_Centro Oeste ND'!C544</f>
        <v>1718.15</v>
      </c>
      <c r="E34" s="218"/>
    </row>
    <row r="35" spans="2:5">
      <c r="B35" s="214" t="s">
        <v>45</v>
      </c>
      <c r="C35" s="263" t="s">
        <v>291</v>
      </c>
      <c r="D35" s="263"/>
      <c r="E35" s="264"/>
    </row>
    <row r="36" spans="2:5">
      <c r="B36" s="224" t="s">
        <v>55</v>
      </c>
      <c r="C36" s="187" t="s">
        <v>28</v>
      </c>
      <c r="D36" s="188" t="s">
        <v>27</v>
      </c>
      <c r="E36" s="226">
        <f>SUM(D37:D40)</f>
        <v>1130.4624269730457</v>
      </c>
    </row>
    <row r="37" spans="2:5">
      <c r="B37" s="217"/>
      <c r="C37" s="18" t="s">
        <v>23</v>
      </c>
      <c r="D37" s="23">
        <f>517.95+(4.5*E20)</f>
        <v>727.42500000000007</v>
      </c>
      <c r="E37" s="218"/>
    </row>
    <row r="38" spans="2:5">
      <c r="B38" s="217"/>
      <c r="C38" s="18" t="s">
        <v>24</v>
      </c>
      <c r="D38" s="23">
        <f>1.55*(0.5*E23)</f>
        <v>199.79496847025649</v>
      </c>
      <c r="E38" s="218"/>
    </row>
    <row r="39" spans="2:5">
      <c r="B39" s="217"/>
      <c r="C39" s="18" t="s">
        <v>25</v>
      </c>
      <c r="D39" s="23">
        <f>0.77*(E18+E19)</f>
        <v>138.79246867367419</v>
      </c>
      <c r="E39" s="218"/>
    </row>
    <row r="40" spans="2:5">
      <c r="B40" s="227"/>
      <c r="C40" s="189" t="s">
        <v>26</v>
      </c>
      <c r="D40" s="23">
        <f>0.25*E23</f>
        <v>64.449989829114998</v>
      </c>
      <c r="E40" s="218"/>
    </row>
    <row r="41" spans="2:5">
      <c r="B41" s="224" t="s">
        <v>56</v>
      </c>
      <c r="C41" s="187" t="s">
        <v>277</v>
      </c>
      <c r="D41" s="188" t="s">
        <v>27</v>
      </c>
      <c r="E41" s="216">
        <f>SUM(D42:D46)</f>
        <v>446.53999999999996</v>
      </c>
    </row>
    <row r="42" spans="2:5">
      <c r="B42" s="217"/>
      <c r="C42" s="18" t="s">
        <v>29</v>
      </c>
      <c r="D42" s="186">
        <v>104.88</v>
      </c>
      <c r="E42" s="218"/>
    </row>
    <row r="43" spans="2:5">
      <c r="B43" s="217"/>
      <c r="C43" s="18" t="s">
        <v>30</v>
      </c>
      <c r="D43" s="186">
        <v>93.45</v>
      </c>
      <c r="E43" s="218"/>
    </row>
    <row r="44" spans="2:5">
      <c r="B44" s="217"/>
      <c r="C44" s="18" t="s">
        <v>31</v>
      </c>
      <c r="D44" s="186">
        <v>215.14</v>
      </c>
      <c r="E44" s="218"/>
    </row>
    <row r="45" spans="2:5">
      <c r="B45" s="217"/>
      <c r="C45" s="18" t="s">
        <v>32</v>
      </c>
      <c r="D45" s="186">
        <v>14.77</v>
      </c>
      <c r="E45" s="218"/>
    </row>
    <row r="46" spans="2:5">
      <c r="B46" s="217"/>
      <c r="C46" s="18" t="s">
        <v>33</v>
      </c>
      <c r="D46" s="23">
        <v>18.3</v>
      </c>
      <c r="E46" s="218"/>
    </row>
    <row r="47" spans="2:5">
      <c r="B47" s="217"/>
      <c r="C47" s="18" t="s">
        <v>38</v>
      </c>
      <c r="D47" s="186">
        <v>93.45</v>
      </c>
      <c r="E47" s="218"/>
    </row>
    <row r="48" spans="2:5">
      <c r="B48" s="215" t="s">
        <v>57</v>
      </c>
      <c r="C48" s="273" t="s">
        <v>246</v>
      </c>
      <c r="D48" s="273"/>
      <c r="E48" s="274"/>
    </row>
    <row r="49" spans="2:5">
      <c r="B49" s="228"/>
      <c r="C49" s="193" t="s">
        <v>34</v>
      </c>
      <c r="D49" s="186" t="s">
        <v>35</v>
      </c>
      <c r="E49" s="229" t="s">
        <v>39</v>
      </c>
    </row>
    <row r="50" spans="2:5">
      <c r="B50" s="217"/>
      <c r="C50" s="18" t="s">
        <v>36</v>
      </c>
      <c r="D50" s="194">
        <v>0.7</v>
      </c>
      <c r="E50" s="222">
        <f>D50*D37</f>
        <v>509.19749999999999</v>
      </c>
    </row>
    <row r="51" spans="2:5">
      <c r="B51" s="217"/>
      <c r="C51" s="18" t="s">
        <v>24</v>
      </c>
      <c r="D51" s="194">
        <v>0.7</v>
      </c>
      <c r="E51" s="222">
        <f>D38*D51</f>
        <v>139.85647792917953</v>
      </c>
    </row>
    <row r="52" spans="2:5">
      <c r="B52" s="217"/>
      <c r="C52" s="18" t="s">
        <v>25</v>
      </c>
      <c r="D52" s="194">
        <v>0.7</v>
      </c>
      <c r="E52" s="222">
        <f>D52*D39</f>
        <v>97.154728071571924</v>
      </c>
    </row>
    <row r="53" spans="2:5">
      <c r="B53" s="217"/>
      <c r="C53" s="18" t="s">
        <v>33</v>
      </c>
      <c r="D53" s="194">
        <v>0.7</v>
      </c>
      <c r="E53" s="222">
        <f>D53*D46</f>
        <v>12.81</v>
      </c>
    </row>
    <row r="54" spans="2:5">
      <c r="B54" s="217"/>
      <c r="C54" s="18" t="s">
        <v>26</v>
      </c>
      <c r="D54" s="194">
        <v>0.6</v>
      </c>
      <c r="E54" s="222">
        <f>D54*D40</f>
        <v>38.669993897468999</v>
      </c>
    </row>
    <row r="55" spans="2:5">
      <c r="B55" s="217"/>
      <c r="C55" s="18" t="s">
        <v>37</v>
      </c>
      <c r="D55" s="194">
        <v>0.6</v>
      </c>
      <c r="E55" s="222">
        <f>D55*D45</f>
        <v>8.8620000000000001</v>
      </c>
    </row>
    <row r="56" spans="2:5">
      <c r="B56" s="217"/>
      <c r="C56" s="18" t="s">
        <v>38</v>
      </c>
      <c r="D56" s="194">
        <v>0.6</v>
      </c>
      <c r="E56" s="222">
        <f>D56*D47</f>
        <v>56.07</v>
      </c>
    </row>
    <row r="57" spans="2:5">
      <c r="B57" s="217"/>
      <c r="C57" s="18" t="s">
        <v>29</v>
      </c>
      <c r="D57" s="194">
        <v>0.5</v>
      </c>
      <c r="E57" s="222">
        <f>D57*D42</f>
        <v>52.44</v>
      </c>
    </row>
    <row r="58" spans="2:5">
      <c r="B58" s="217"/>
      <c r="C58" s="18" t="s">
        <v>30</v>
      </c>
      <c r="D58" s="194">
        <v>0.5</v>
      </c>
      <c r="E58" s="222">
        <f>D58*D43</f>
        <v>46.725000000000001</v>
      </c>
    </row>
    <row r="59" spans="2:5">
      <c r="B59" s="217"/>
      <c r="C59" s="18" t="s">
        <v>31</v>
      </c>
      <c r="D59" s="194">
        <v>0.5</v>
      </c>
      <c r="E59" s="222">
        <v>0.25</v>
      </c>
    </row>
    <row r="60" spans="2:5">
      <c r="B60" s="215" t="s">
        <v>58</v>
      </c>
      <c r="C60" s="183" t="s">
        <v>247</v>
      </c>
      <c r="D60" s="188"/>
      <c r="E60" s="230"/>
    </row>
    <row r="61" spans="2:5">
      <c r="B61" s="228"/>
      <c r="C61" s="195" t="s">
        <v>280</v>
      </c>
      <c r="D61" s="196">
        <f>((E41+E36)/0.33)</f>
        <v>4778.7952332516534</v>
      </c>
      <c r="E61" s="229"/>
    </row>
    <row r="62" spans="2:5">
      <c r="B62" s="228"/>
      <c r="C62" s="195" t="s">
        <v>281</v>
      </c>
      <c r="D62" s="196">
        <f>D61-(E36+E41)</f>
        <v>3201.7928062786077</v>
      </c>
      <c r="E62" s="229"/>
    </row>
    <row r="63" spans="2:5">
      <c r="B63" s="228"/>
      <c r="C63" s="193" t="s">
        <v>34</v>
      </c>
      <c r="D63" s="193" t="s">
        <v>40</v>
      </c>
      <c r="E63" s="229" t="s">
        <v>39</v>
      </c>
    </row>
    <row r="64" spans="2:5">
      <c r="B64" s="228"/>
      <c r="C64" s="193" t="s">
        <v>282</v>
      </c>
      <c r="D64" s="197">
        <v>0.05</v>
      </c>
      <c r="E64" s="222">
        <f>D64*D62</f>
        <v>160.0896403139304</v>
      </c>
    </row>
    <row r="65" spans="2:7">
      <c r="B65" s="214" t="s">
        <v>46</v>
      </c>
      <c r="C65" s="263" t="s">
        <v>43</v>
      </c>
      <c r="D65" s="263"/>
      <c r="E65" s="264"/>
    </row>
    <row r="66" spans="2:7">
      <c r="B66" s="220"/>
      <c r="C66" s="18"/>
      <c r="D66" s="186"/>
      <c r="E66" s="218"/>
    </row>
    <row r="67" spans="2:7">
      <c r="B67" s="220"/>
      <c r="C67" s="18"/>
      <c r="D67" s="186"/>
      <c r="E67" s="218"/>
    </row>
    <row r="68" spans="2:7">
      <c r="B68" s="220"/>
      <c r="C68" s="18"/>
      <c r="D68" s="186"/>
      <c r="E68" s="218"/>
      <c r="G68"/>
    </row>
    <row r="69" spans="2:7">
      <c r="B69" s="220"/>
      <c r="C69" s="18"/>
      <c r="D69" s="186"/>
      <c r="E69" s="218"/>
    </row>
    <row r="70" spans="2:7">
      <c r="B70" s="220"/>
      <c r="C70" s="18"/>
      <c r="D70" s="186"/>
      <c r="E70" s="218"/>
    </row>
    <row r="71" spans="2:7">
      <c r="B71" s="220"/>
      <c r="C71" s="18"/>
      <c r="D71" s="186"/>
      <c r="E71" s="218"/>
      <c r="F71" s="26"/>
    </row>
    <row r="72" spans="2:7">
      <c r="B72" s="220"/>
      <c r="C72" s="18"/>
      <c r="D72" s="186"/>
      <c r="E72" s="218"/>
    </row>
    <row r="73" spans="2:7" ht="28.8">
      <c r="B73" s="231"/>
      <c r="C73" s="198" t="s">
        <v>992</v>
      </c>
      <c r="D73" s="199">
        <f>((D25*D27*D29*(SUM(E50:E59)))+(D64*D62))*D34</f>
        <v>1663512.1912406867</v>
      </c>
      <c r="E73" s="232">
        <v>1</v>
      </c>
    </row>
    <row r="74" spans="2:7" ht="14.4" customHeight="1">
      <c r="B74" s="233" t="s">
        <v>9647</v>
      </c>
      <c r="C74" s="198" t="s">
        <v>6092</v>
      </c>
      <c r="D74" s="199">
        <f>TRUNC((D73*0.6),2)</f>
        <v>998107.31</v>
      </c>
      <c r="E74" s="232">
        <v>0.6</v>
      </c>
    </row>
    <row r="75" spans="2:7" ht="28.8">
      <c r="B75" s="233" t="s">
        <v>9650</v>
      </c>
      <c r="C75" s="198" t="s">
        <v>9648</v>
      </c>
      <c r="D75" s="199">
        <f>TRUNC((D73*0.2),2)</f>
        <v>332702.43</v>
      </c>
      <c r="E75" s="232">
        <v>0.2</v>
      </c>
    </row>
    <row r="76" spans="2:7" s="27" customFormat="1" ht="28.8">
      <c r="B76" s="233" t="s">
        <v>9651</v>
      </c>
      <c r="C76" s="198" t="s">
        <v>9649</v>
      </c>
      <c r="D76" s="199">
        <f>TRUNC((D73*0.2),2)</f>
        <v>332702.43</v>
      </c>
      <c r="E76" s="232">
        <v>0.2</v>
      </c>
    </row>
    <row r="77" spans="2:7" ht="15" thickBot="1">
      <c r="B77" s="268" t="s">
        <v>59</v>
      </c>
      <c r="C77" s="269"/>
      <c r="D77" s="269"/>
      <c r="E77" s="270"/>
    </row>
    <row r="80" spans="2:7">
      <c r="D80" s="3">
        <v>998107.31</v>
      </c>
    </row>
    <row r="81" spans="4:4">
      <c r="D81" s="3">
        <v>332702.43</v>
      </c>
    </row>
    <row r="82" spans="4:4">
      <c r="D82" s="3">
        <v>332702.43</v>
      </c>
    </row>
  </sheetData>
  <mergeCells count="12">
    <mergeCell ref="C2:E4"/>
    <mergeCell ref="B6:C6"/>
    <mergeCell ref="B5:C5"/>
    <mergeCell ref="D6:D7"/>
    <mergeCell ref="B2:B4"/>
    <mergeCell ref="C10:E10"/>
    <mergeCell ref="B9:E9"/>
    <mergeCell ref="B77:E77"/>
    <mergeCell ref="C30:E30"/>
    <mergeCell ref="C35:E35"/>
    <mergeCell ref="C48:E48"/>
    <mergeCell ref="C65:E65"/>
  </mergeCells>
  <printOptions horizontalCentered="1"/>
  <pageMargins left="0.51181102362204722" right="0.51181102362204722" top="0.6692913385826772" bottom="0.6692913385826772" header="0.31496062992125984" footer="0.51181102362204722"/>
  <pageSetup paperSize="9" scale="70" fitToHeight="2" orientation="portrait" horizontalDpi="4294967293" r:id="rId1"/>
  <headerFooter>
    <oddFooter>Página &amp;P de &amp;N</oddFooter>
  </headerFooter>
  <rowBreaks count="1" manualBreakCount="1">
    <brk id="59" min="1" max="4" man="1"/>
  </rowBreaks>
  <drawing r:id="rId2"/>
</worksheet>
</file>

<file path=xl/worksheets/sheet2.xml><?xml version="1.0" encoding="utf-8"?>
<worksheet xmlns="http://schemas.openxmlformats.org/spreadsheetml/2006/main" xmlns:r="http://schemas.openxmlformats.org/officeDocument/2006/relationships">
  <dimension ref="B2:R138"/>
  <sheetViews>
    <sheetView view="pageBreakPreview" topLeftCell="A55" zoomScale="70" zoomScaleNormal="80" zoomScaleSheetLayoutView="70" workbookViewId="0">
      <selection activeCell="W19" sqref="W19"/>
    </sheetView>
  </sheetViews>
  <sheetFormatPr defaultRowHeight="14.4"/>
  <sheetData>
    <row r="2" spans="2:18">
      <c r="B2" s="17"/>
      <c r="C2" s="17"/>
      <c r="D2" s="17"/>
      <c r="E2" s="17"/>
      <c r="F2" s="17"/>
      <c r="G2" s="17"/>
      <c r="H2" s="17"/>
      <c r="I2" s="17"/>
      <c r="J2" s="17"/>
      <c r="K2" s="17"/>
      <c r="L2" s="17"/>
      <c r="M2" s="17"/>
      <c r="N2" s="17"/>
      <c r="O2" s="17"/>
      <c r="P2" s="17"/>
      <c r="Q2" s="17"/>
      <c r="R2" s="17"/>
    </row>
    <row r="3" spans="2:18">
      <c r="B3" s="17"/>
      <c r="C3" s="17"/>
      <c r="D3" s="17"/>
      <c r="E3" s="17"/>
      <c r="F3" s="17"/>
      <c r="G3" s="17"/>
      <c r="H3" s="17"/>
      <c r="I3" s="17"/>
      <c r="J3" s="17"/>
      <c r="K3" s="17"/>
      <c r="L3" s="17"/>
      <c r="M3" s="17"/>
      <c r="N3" s="17"/>
      <c r="O3" s="17"/>
      <c r="P3" s="17"/>
      <c r="Q3" s="17"/>
      <c r="R3" s="17"/>
    </row>
    <row r="4" spans="2:18">
      <c r="B4" s="17"/>
      <c r="C4" s="17"/>
      <c r="D4" s="17"/>
      <c r="E4" s="17"/>
      <c r="F4" s="17"/>
      <c r="G4" s="17"/>
      <c r="H4" s="17"/>
      <c r="I4" s="17"/>
      <c r="J4" s="17"/>
      <c r="K4" s="17"/>
      <c r="L4" s="17"/>
      <c r="M4" s="17"/>
      <c r="N4" s="17"/>
      <c r="O4" s="17"/>
      <c r="P4" s="17"/>
      <c r="Q4" s="17"/>
      <c r="R4" s="17"/>
    </row>
    <row r="5" spans="2:18">
      <c r="B5" s="17"/>
      <c r="C5" s="17"/>
      <c r="D5" s="17"/>
      <c r="E5" s="17"/>
      <c r="F5" s="17"/>
      <c r="G5" s="17"/>
      <c r="H5" s="17"/>
      <c r="I5" s="17"/>
      <c r="J5" s="17"/>
      <c r="K5" s="17"/>
      <c r="L5" s="17"/>
      <c r="M5" s="17"/>
      <c r="N5" s="17"/>
      <c r="O5" s="17"/>
      <c r="P5" s="17"/>
      <c r="Q5" s="17"/>
      <c r="R5" s="17"/>
    </row>
    <row r="6" spans="2:18">
      <c r="B6" s="17"/>
      <c r="C6" s="17"/>
      <c r="D6" s="17"/>
      <c r="E6" s="17"/>
      <c r="F6" s="17"/>
      <c r="G6" s="17"/>
      <c r="H6" s="17"/>
      <c r="I6" s="17"/>
      <c r="J6" s="17"/>
      <c r="K6" s="17"/>
      <c r="L6" s="17"/>
      <c r="M6" s="17"/>
      <c r="N6" s="17"/>
      <c r="O6" s="17"/>
      <c r="P6" s="17"/>
      <c r="Q6" s="17"/>
      <c r="R6" s="17"/>
    </row>
    <row r="7" spans="2:18">
      <c r="B7" s="17"/>
      <c r="C7" s="17"/>
      <c r="D7" s="17"/>
      <c r="E7" s="17"/>
      <c r="F7" s="17"/>
      <c r="G7" s="17"/>
      <c r="H7" s="17"/>
      <c r="I7" s="17"/>
      <c r="J7" s="17"/>
      <c r="K7" s="17"/>
      <c r="L7" s="17"/>
      <c r="M7" s="17"/>
      <c r="N7" s="17"/>
      <c r="O7" s="17"/>
      <c r="P7" s="17"/>
      <c r="Q7" s="17"/>
      <c r="R7" s="17"/>
    </row>
    <row r="8" spans="2:18">
      <c r="B8" s="17"/>
      <c r="C8" s="17"/>
      <c r="D8" s="17"/>
      <c r="E8" s="17"/>
      <c r="F8" s="17"/>
      <c r="G8" s="17"/>
      <c r="H8" s="17"/>
      <c r="I8" s="17"/>
      <c r="J8" s="17"/>
      <c r="K8" s="17"/>
      <c r="L8" s="17"/>
      <c r="M8" s="17"/>
      <c r="N8" s="17"/>
      <c r="O8" s="17"/>
      <c r="P8" s="17"/>
      <c r="Q8" s="17"/>
      <c r="R8" s="17"/>
    </row>
    <row r="9" spans="2:18">
      <c r="B9" s="17"/>
      <c r="C9" s="17"/>
      <c r="D9" s="17"/>
      <c r="E9" s="17"/>
      <c r="F9" s="17"/>
      <c r="G9" s="17"/>
      <c r="H9" s="17"/>
      <c r="I9" s="17"/>
      <c r="J9" s="17"/>
      <c r="K9" s="17"/>
      <c r="L9" s="17"/>
      <c r="M9" s="17"/>
      <c r="N9" s="17"/>
      <c r="O9" s="17"/>
      <c r="P9" s="17"/>
      <c r="Q9" s="17"/>
      <c r="R9" s="17"/>
    </row>
    <row r="10" spans="2:18">
      <c r="B10" s="17"/>
      <c r="C10" s="17"/>
      <c r="D10" s="17"/>
      <c r="E10" s="17"/>
      <c r="F10" s="17"/>
      <c r="G10" s="17"/>
      <c r="H10" s="17"/>
      <c r="I10" s="17"/>
      <c r="J10" s="17"/>
      <c r="K10" s="17"/>
      <c r="L10" s="17"/>
      <c r="M10" s="17"/>
      <c r="N10" s="17"/>
      <c r="O10" s="17"/>
      <c r="P10" s="17"/>
      <c r="Q10" s="17"/>
      <c r="R10" s="17"/>
    </row>
    <row r="11" spans="2:18">
      <c r="B11" s="17"/>
      <c r="C11" s="17"/>
      <c r="D11" s="17"/>
      <c r="E11" s="17"/>
      <c r="F11" s="17"/>
      <c r="G11" s="17"/>
      <c r="H11" s="17"/>
      <c r="I11" s="17"/>
      <c r="J11" s="17"/>
      <c r="K11" s="17"/>
      <c r="L11" s="17"/>
      <c r="M11" s="17"/>
      <c r="N11" s="17"/>
      <c r="O11" s="17"/>
      <c r="P11" s="17"/>
      <c r="Q11" s="17"/>
      <c r="R11" s="17"/>
    </row>
    <row r="12" spans="2:18">
      <c r="B12" s="17"/>
      <c r="C12" s="17"/>
      <c r="D12" s="17"/>
      <c r="E12" s="17"/>
      <c r="F12" s="17"/>
      <c r="G12" s="17"/>
      <c r="H12" s="17"/>
      <c r="I12" s="17"/>
      <c r="J12" s="17"/>
      <c r="K12" s="17"/>
      <c r="L12" s="17"/>
      <c r="M12" s="17"/>
      <c r="N12" s="17"/>
      <c r="O12" s="17"/>
      <c r="P12" s="17"/>
      <c r="Q12" s="17"/>
      <c r="R12" s="17"/>
    </row>
    <row r="13" spans="2:18">
      <c r="B13" s="17"/>
      <c r="C13" s="17"/>
      <c r="D13" s="17"/>
      <c r="E13" s="17"/>
      <c r="F13" s="17"/>
      <c r="G13" s="17"/>
      <c r="H13" s="17"/>
      <c r="I13" s="17"/>
      <c r="J13" s="17"/>
      <c r="K13" s="17"/>
      <c r="L13" s="17"/>
      <c r="M13" s="17"/>
      <c r="N13" s="17"/>
      <c r="O13" s="17"/>
      <c r="P13" s="17"/>
      <c r="Q13" s="17"/>
      <c r="R13" s="17"/>
    </row>
    <row r="14" spans="2:18">
      <c r="B14" s="17"/>
      <c r="C14" s="17"/>
      <c r="D14" s="17"/>
      <c r="E14" s="17"/>
      <c r="F14" s="17"/>
      <c r="G14" s="17"/>
      <c r="H14" s="17"/>
      <c r="I14" s="17"/>
      <c r="J14" s="17"/>
      <c r="K14" s="17"/>
      <c r="L14" s="17"/>
      <c r="M14" s="17"/>
      <c r="N14" s="17"/>
      <c r="O14" s="17"/>
      <c r="P14" s="17"/>
      <c r="Q14" s="17"/>
      <c r="R14" s="17"/>
    </row>
    <row r="15" spans="2:18">
      <c r="B15" s="17"/>
      <c r="C15" s="17"/>
      <c r="D15" s="17"/>
      <c r="E15" s="17"/>
      <c r="F15" s="17"/>
      <c r="G15" s="17"/>
      <c r="H15" s="17"/>
      <c r="I15" s="17"/>
      <c r="J15" s="17"/>
      <c r="K15" s="17"/>
      <c r="L15" s="17"/>
      <c r="M15" s="17"/>
      <c r="N15" s="17"/>
      <c r="O15" s="17"/>
      <c r="P15" s="17"/>
      <c r="Q15" s="17"/>
      <c r="R15" s="17"/>
    </row>
    <row r="16" spans="2:18">
      <c r="B16" s="17"/>
      <c r="C16" s="17"/>
      <c r="D16" s="17"/>
      <c r="E16" s="17"/>
      <c r="F16" s="17"/>
      <c r="G16" s="17"/>
      <c r="H16" s="17"/>
      <c r="I16" s="17"/>
      <c r="J16" s="17"/>
      <c r="K16" s="17"/>
      <c r="L16" s="17"/>
      <c r="M16" s="17"/>
      <c r="N16" s="17"/>
      <c r="O16" s="17"/>
      <c r="P16" s="17"/>
      <c r="Q16" s="17"/>
      <c r="R16" s="17"/>
    </row>
    <row r="17" spans="2:18">
      <c r="B17" s="17"/>
      <c r="C17" s="17"/>
      <c r="D17" s="17"/>
      <c r="E17" s="17"/>
      <c r="F17" s="17"/>
      <c r="G17" s="17"/>
      <c r="H17" s="17"/>
      <c r="I17" s="17"/>
      <c r="J17" s="17"/>
      <c r="K17" s="17"/>
      <c r="L17" s="17"/>
      <c r="M17" s="17"/>
      <c r="N17" s="17"/>
      <c r="O17" s="17"/>
      <c r="P17" s="17"/>
      <c r="Q17" s="17"/>
      <c r="R17" s="17"/>
    </row>
    <row r="18" spans="2:18">
      <c r="B18" s="17"/>
      <c r="C18" s="17"/>
      <c r="D18" s="17"/>
      <c r="E18" s="17"/>
      <c r="F18" s="17"/>
      <c r="G18" s="17"/>
      <c r="H18" s="17"/>
      <c r="I18" s="17"/>
      <c r="J18" s="17"/>
      <c r="K18" s="17"/>
      <c r="L18" s="17"/>
      <c r="M18" s="17"/>
      <c r="N18" s="17"/>
      <c r="O18" s="17"/>
      <c r="P18" s="17"/>
      <c r="Q18" s="17"/>
      <c r="R18" s="17"/>
    </row>
    <row r="19" spans="2:18">
      <c r="B19" s="17"/>
      <c r="C19" s="17"/>
      <c r="D19" s="17"/>
      <c r="E19" s="17"/>
      <c r="F19" s="17"/>
      <c r="G19" s="17"/>
      <c r="H19" s="17"/>
      <c r="I19" s="17"/>
      <c r="J19" s="17"/>
      <c r="K19" s="17"/>
      <c r="L19" s="17"/>
      <c r="M19" s="17"/>
      <c r="N19" s="17"/>
      <c r="O19" s="17"/>
      <c r="P19" s="17"/>
      <c r="Q19" s="17"/>
      <c r="R19" s="17"/>
    </row>
    <row r="20" spans="2:18">
      <c r="B20" s="17"/>
      <c r="C20" s="17"/>
      <c r="D20" s="17"/>
      <c r="E20" s="17"/>
      <c r="F20" s="17"/>
      <c r="G20" s="17"/>
      <c r="H20" s="17"/>
      <c r="I20" s="17"/>
      <c r="J20" s="17"/>
      <c r="K20" s="17"/>
      <c r="L20" s="17"/>
      <c r="M20" s="17"/>
      <c r="N20" s="17"/>
      <c r="O20" s="17"/>
      <c r="P20" s="17"/>
      <c r="Q20" s="17"/>
      <c r="R20" s="17"/>
    </row>
    <row r="21" spans="2:18">
      <c r="B21" s="17"/>
      <c r="C21" s="17"/>
      <c r="D21" s="17"/>
      <c r="E21" s="17"/>
      <c r="F21" s="17"/>
      <c r="G21" s="17"/>
      <c r="H21" s="17"/>
      <c r="I21" s="17"/>
      <c r="J21" s="17"/>
      <c r="K21" s="17"/>
      <c r="L21" s="17"/>
      <c r="M21" s="17"/>
      <c r="N21" s="17"/>
      <c r="O21" s="17"/>
      <c r="P21" s="17"/>
      <c r="Q21" s="17"/>
      <c r="R21" s="17"/>
    </row>
    <row r="22" spans="2:18">
      <c r="B22" s="17"/>
      <c r="C22" s="17"/>
      <c r="D22" s="17"/>
      <c r="E22" s="17"/>
      <c r="F22" s="17"/>
      <c r="G22" s="17"/>
      <c r="H22" s="17"/>
      <c r="I22" s="17"/>
      <c r="J22" s="17"/>
      <c r="K22" s="17"/>
      <c r="L22" s="17"/>
      <c r="M22" s="17"/>
      <c r="N22" s="17"/>
      <c r="O22" s="17"/>
      <c r="P22" s="17"/>
      <c r="Q22" s="17"/>
      <c r="R22" s="17"/>
    </row>
    <row r="23" spans="2:18">
      <c r="B23" s="17"/>
      <c r="C23" s="17"/>
      <c r="D23" s="17"/>
      <c r="E23" s="17"/>
      <c r="F23" s="17"/>
      <c r="G23" s="17"/>
      <c r="H23" s="17"/>
      <c r="I23" s="17"/>
      <c r="J23" s="17"/>
      <c r="K23" s="17"/>
      <c r="L23" s="17"/>
      <c r="M23" s="17"/>
      <c r="N23" s="17"/>
      <c r="O23" s="17"/>
      <c r="P23" s="17"/>
      <c r="Q23" s="17"/>
      <c r="R23" s="17"/>
    </row>
    <row r="24" spans="2:18">
      <c r="B24" s="17"/>
      <c r="C24" s="17"/>
      <c r="D24" s="17"/>
      <c r="E24" s="17"/>
      <c r="F24" s="17"/>
      <c r="G24" s="17"/>
      <c r="H24" s="17"/>
      <c r="I24" s="17"/>
      <c r="J24" s="17"/>
      <c r="K24" s="17"/>
      <c r="L24" s="17"/>
      <c r="M24" s="17"/>
      <c r="N24" s="17"/>
      <c r="O24" s="17"/>
      <c r="P24" s="17"/>
      <c r="Q24" s="17"/>
      <c r="R24" s="17"/>
    </row>
    <row r="25" spans="2:18">
      <c r="B25" s="17"/>
      <c r="C25" s="17"/>
      <c r="D25" s="17"/>
      <c r="E25" s="17"/>
      <c r="F25" s="17"/>
      <c r="G25" s="17"/>
      <c r="H25" s="17"/>
      <c r="I25" s="17"/>
      <c r="J25" s="17"/>
      <c r="K25" s="17"/>
      <c r="L25" s="17"/>
      <c r="M25" s="17"/>
      <c r="N25" s="17"/>
      <c r="O25" s="17"/>
      <c r="P25" s="17"/>
      <c r="Q25" s="17"/>
      <c r="R25" s="17"/>
    </row>
    <row r="26" spans="2:18">
      <c r="B26" s="17"/>
      <c r="C26" s="17"/>
      <c r="D26" s="17"/>
      <c r="E26" s="17"/>
      <c r="F26" s="17"/>
      <c r="G26" s="17"/>
      <c r="H26" s="17"/>
      <c r="I26" s="17"/>
      <c r="J26" s="17"/>
      <c r="K26" s="17"/>
      <c r="L26" s="17"/>
      <c r="M26" s="17"/>
      <c r="N26" s="17"/>
      <c r="O26" s="17"/>
      <c r="P26" s="17"/>
      <c r="Q26" s="17"/>
      <c r="R26" s="17"/>
    </row>
    <row r="27" spans="2:18">
      <c r="B27" s="17"/>
      <c r="C27" s="17"/>
      <c r="D27" s="17"/>
      <c r="E27" s="17"/>
      <c r="F27" s="17"/>
      <c r="G27" s="17"/>
      <c r="H27" s="17"/>
      <c r="I27" s="17"/>
      <c r="J27" s="17"/>
      <c r="K27" s="17"/>
      <c r="L27" s="17"/>
      <c r="M27" s="17"/>
      <c r="N27" s="17"/>
      <c r="O27" s="17"/>
      <c r="P27" s="17"/>
      <c r="Q27" s="17"/>
      <c r="R27" s="17"/>
    </row>
    <row r="28" spans="2:18">
      <c r="B28" s="17"/>
      <c r="C28" s="17"/>
      <c r="D28" s="17"/>
      <c r="E28" s="17"/>
      <c r="F28" s="17"/>
      <c r="G28" s="17"/>
      <c r="H28" s="17"/>
      <c r="I28" s="17"/>
      <c r="J28" s="17"/>
      <c r="K28" s="17"/>
      <c r="L28" s="17"/>
      <c r="M28" s="17"/>
      <c r="N28" s="17"/>
      <c r="O28" s="17"/>
      <c r="P28" s="17"/>
      <c r="Q28" s="17"/>
      <c r="R28" s="17"/>
    </row>
    <row r="29" spans="2:18">
      <c r="B29" s="17"/>
      <c r="C29" s="17"/>
      <c r="D29" s="17"/>
      <c r="E29" s="17"/>
      <c r="F29" s="17"/>
      <c r="G29" s="17"/>
      <c r="H29" s="17"/>
      <c r="I29" s="17"/>
      <c r="J29" s="17"/>
      <c r="K29" s="17"/>
      <c r="L29" s="17"/>
      <c r="M29" s="17"/>
      <c r="N29" s="17"/>
      <c r="O29" s="17"/>
      <c r="P29" s="17"/>
      <c r="Q29" s="17"/>
      <c r="R29" s="17"/>
    </row>
    <row r="30" spans="2:18">
      <c r="B30" s="17"/>
      <c r="C30" s="17"/>
      <c r="D30" s="17"/>
      <c r="E30" s="17"/>
      <c r="F30" s="17"/>
      <c r="G30" s="17"/>
      <c r="H30" s="17"/>
      <c r="I30" s="17"/>
      <c r="J30" s="17"/>
      <c r="K30" s="17"/>
      <c r="L30" s="17"/>
      <c r="M30" s="17"/>
      <c r="N30" s="17"/>
      <c r="O30" s="17"/>
      <c r="P30" s="17"/>
      <c r="Q30" s="17"/>
      <c r="R30" s="17"/>
    </row>
    <row r="31" spans="2:18">
      <c r="B31" s="17"/>
      <c r="C31" s="17"/>
      <c r="D31" s="17"/>
      <c r="E31" s="17"/>
      <c r="F31" s="17"/>
      <c r="G31" s="17"/>
      <c r="H31" s="17"/>
      <c r="I31" s="17"/>
      <c r="J31" s="17"/>
      <c r="K31" s="17"/>
      <c r="L31" s="17"/>
      <c r="M31" s="17"/>
      <c r="N31" s="17"/>
      <c r="O31" s="17"/>
      <c r="P31" s="17"/>
      <c r="Q31" s="17"/>
      <c r="R31" s="17"/>
    </row>
    <row r="32" spans="2:18">
      <c r="B32" s="17"/>
      <c r="C32" s="17"/>
      <c r="D32" s="17"/>
      <c r="E32" s="17"/>
      <c r="F32" s="17"/>
      <c r="G32" s="17"/>
      <c r="H32" s="17"/>
      <c r="I32" s="17"/>
      <c r="J32" s="17"/>
      <c r="K32" s="17"/>
      <c r="L32" s="17"/>
      <c r="M32" s="17"/>
      <c r="N32" s="17"/>
      <c r="O32" s="17"/>
      <c r="P32" s="17"/>
      <c r="Q32" s="17"/>
      <c r="R32" s="17"/>
    </row>
    <row r="33" spans="2:18">
      <c r="B33" s="17"/>
      <c r="C33" s="17"/>
      <c r="D33" s="17"/>
      <c r="E33" s="17"/>
      <c r="F33" s="17"/>
      <c r="G33" s="17"/>
      <c r="H33" s="17"/>
      <c r="I33" s="17"/>
      <c r="J33" s="17"/>
      <c r="K33" s="17"/>
      <c r="L33" s="17"/>
      <c r="M33" s="17"/>
      <c r="N33" s="17"/>
      <c r="O33" s="17"/>
      <c r="P33" s="17"/>
      <c r="Q33" s="17"/>
      <c r="R33" s="17"/>
    </row>
    <row r="34" spans="2:18">
      <c r="B34" s="17"/>
      <c r="C34" s="17"/>
      <c r="D34" s="17"/>
      <c r="E34" s="17"/>
      <c r="F34" s="17"/>
      <c r="G34" s="17"/>
      <c r="H34" s="17"/>
      <c r="I34" s="17"/>
      <c r="J34" s="17"/>
      <c r="K34" s="17"/>
      <c r="L34" s="17"/>
      <c r="M34" s="17"/>
      <c r="N34" s="17"/>
      <c r="O34" s="17"/>
      <c r="P34" s="17"/>
      <c r="Q34" s="17"/>
      <c r="R34" s="17"/>
    </row>
    <row r="35" spans="2:18">
      <c r="B35" s="17"/>
      <c r="C35" s="17"/>
      <c r="D35" s="17"/>
      <c r="E35" s="17"/>
      <c r="F35" s="17"/>
      <c r="G35" s="17"/>
      <c r="H35" s="17"/>
      <c r="I35" s="17"/>
      <c r="J35" s="17"/>
      <c r="K35" s="17"/>
      <c r="L35" s="17"/>
      <c r="M35" s="17"/>
      <c r="N35" s="17"/>
      <c r="O35" s="17"/>
      <c r="P35" s="17"/>
      <c r="Q35" s="17"/>
      <c r="R35" s="17"/>
    </row>
    <row r="36" spans="2:18">
      <c r="B36" s="17"/>
      <c r="C36" s="17"/>
      <c r="D36" s="17"/>
      <c r="E36" s="17"/>
      <c r="F36" s="17"/>
      <c r="G36" s="17"/>
      <c r="H36" s="17"/>
      <c r="I36" s="17"/>
      <c r="J36" s="17"/>
      <c r="K36" s="17"/>
      <c r="L36" s="17"/>
      <c r="M36" s="17"/>
      <c r="N36" s="17"/>
      <c r="O36" s="17"/>
      <c r="P36" s="17"/>
      <c r="Q36" s="17"/>
      <c r="R36" s="17"/>
    </row>
    <row r="37" spans="2:18">
      <c r="B37" s="17"/>
      <c r="C37" s="17"/>
      <c r="D37" s="17"/>
      <c r="E37" s="17"/>
      <c r="F37" s="17"/>
      <c r="G37" s="17"/>
      <c r="H37" s="17"/>
      <c r="I37" s="17"/>
      <c r="J37" s="17"/>
      <c r="K37" s="17"/>
      <c r="L37" s="17"/>
      <c r="M37" s="17"/>
      <c r="N37" s="17"/>
      <c r="O37" s="17"/>
      <c r="P37" s="17"/>
      <c r="Q37" s="17"/>
      <c r="R37" s="17"/>
    </row>
    <row r="38" spans="2:18">
      <c r="B38" s="17"/>
      <c r="C38" s="17"/>
      <c r="D38" s="17"/>
      <c r="E38" s="17"/>
      <c r="F38" s="17"/>
      <c r="G38" s="17"/>
      <c r="H38" s="17"/>
      <c r="I38" s="17"/>
      <c r="J38" s="17"/>
      <c r="K38" s="17"/>
      <c r="L38" s="17"/>
      <c r="M38" s="17"/>
      <c r="N38" s="17"/>
      <c r="O38" s="17"/>
      <c r="P38" s="17"/>
      <c r="Q38" s="17"/>
      <c r="R38" s="17"/>
    </row>
    <row r="39" spans="2:18">
      <c r="B39" s="17"/>
      <c r="C39" s="17"/>
      <c r="D39" s="17"/>
      <c r="E39" s="17"/>
      <c r="F39" s="17"/>
      <c r="G39" s="17"/>
      <c r="H39" s="17"/>
      <c r="I39" s="17"/>
      <c r="J39" s="17"/>
      <c r="K39" s="17"/>
      <c r="L39" s="17"/>
      <c r="M39" s="17"/>
      <c r="N39" s="17"/>
      <c r="O39" s="17"/>
      <c r="P39" s="17"/>
      <c r="Q39" s="17"/>
      <c r="R39" s="17"/>
    </row>
    <row r="40" spans="2:18">
      <c r="B40" s="17"/>
      <c r="C40" s="17"/>
      <c r="D40" s="17"/>
      <c r="E40" s="17"/>
      <c r="F40" s="17"/>
      <c r="G40" s="17"/>
      <c r="H40" s="17"/>
      <c r="I40" s="17"/>
      <c r="J40" s="17"/>
      <c r="K40" s="17"/>
      <c r="L40" s="17"/>
      <c r="M40" s="17"/>
      <c r="N40" s="17"/>
      <c r="O40" s="17"/>
      <c r="P40" s="17"/>
      <c r="Q40" s="17"/>
      <c r="R40" s="17"/>
    </row>
    <row r="41" spans="2:18">
      <c r="B41" s="17"/>
      <c r="C41" s="17"/>
      <c r="D41" s="17"/>
      <c r="E41" s="17"/>
      <c r="F41" s="17"/>
      <c r="G41" s="17"/>
      <c r="H41" s="17"/>
      <c r="I41" s="17"/>
      <c r="J41" s="17"/>
      <c r="K41" s="17"/>
      <c r="L41" s="17"/>
      <c r="M41" s="17"/>
      <c r="N41" s="17"/>
      <c r="O41" s="17"/>
      <c r="P41" s="17"/>
      <c r="Q41" s="17"/>
      <c r="R41" s="17"/>
    </row>
    <row r="42" spans="2:18">
      <c r="B42" s="17"/>
      <c r="C42" s="17"/>
      <c r="D42" s="17"/>
      <c r="E42" s="17"/>
      <c r="F42" s="17"/>
      <c r="G42" s="17"/>
      <c r="H42" s="17"/>
      <c r="I42" s="17"/>
      <c r="J42" s="17"/>
      <c r="K42" s="17"/>
      <c r="L42" s="17"/>
      <c r="M42" s="17"/>
      <c r="N42" s="17"/>
      <c r="O42" s="17"/>
      <c r="P42" s="17"/>
      <c r="Q42" s="17"/>
      <c r="R42" s="17"/>
    </row>
    <row r="43" spans="2:18">
      <c r="B43" s="17"/>
      <c r="C43" s="17"/>
      <c r="D43" s="17"/>
      <c r="E43" s="17"/>
      <c r="F43" s="17"/>
      <c r="G43" s="17"/>
      <c r="H43" s="17"/>
      <c r="I43" s="17"/>
      <c r="J43" s="17"/>
      <c r="K43" s="17"/>
      <c r="L43" s="17"/>
      <c r="M43" s="17"/>
      <c r="N43" s="17"/>
      <c r="O43" s="17"/>
      <c r="P43" s="17"/>
      <c r="Q43" s="17"/>
      <c r="R43" s="17"/>
    </row>
    <row r="44" spans="2:18">
      <c r="B44" s="17"/>
      <c r="C44" s="17"/>
      <c r="D44" s="17"/>
      <c r="E44" s="17"/>
      <c r="F44" s="17"/>
      <c r="G44" s="17"/>
      <c r="H44" s="17"/>
      <c r="I44" s="17"/>
      <c r="J44" s="17"/>
      <c r="K44" s="17"/>
      <c r="L44" s="17"/>
      <c r="M44" s="17"/>
      <c r="N44" s="17"/>
      <c r="O44" s="17"/>
      <c r="P44" s="17"/>
      <c r="Q44" s="17"/>
      <c r="R44" s="17"/>
    </row>
    <row r="45" spans="2:18">
      <c r="B45" s="17"/>
      <c r="C45" s="17"/>
      <c r="D45" s="17"/>
      <c r="E45" s="17"/>
      <c r="F45" s="17"/>
      <c r="G45" s="17"/>
      <c r="H45" s="17"/>
      <c r="I45" s="17"/>
      <c r="J45" s="17"/>
      <c r="K45" s="17"/>
      <c r="L45" s="17"/>
      <c r="M45" s="17"/>
      <c r="N45" s="17"/>
      <c r="O45" s="17"/>
      <c r="P45" s="17"/>
      <c r="Q45" s="17"/>
      <c r="R45" s="17"/>
    </row>
    <row r="46" spans="2:18">
      <c r="B46" s="17"/>
      <c r="C46" s="17"/>
      <c r="D46" s="17"/>
      <c r="E46" s="17"/>
      <c r="F46" s="17"/>
      <c r="G46" s="17"/>
      <c r="H46" s="17"/>
      <c r="I46" s="17"/>
      <c r="J46" s="17"/>
      <c r="K46" s="17"/>
      <c r="L46" s="17"/>
      <c r="M46" s="17"/>
      <c r="N46" s="17"/>
      <c r="O46" s="17"/>
      <c r="P46" s="17"/>
      <c r="Q46" s="17"/>
      <c r="R46" s="17"/>
    </row>
    <row r="47" spans="2:18">
      <c r="B47" s="17"/>
      <c r="C47" s="17"/>
      <c r="D47" s="17"/>
      <c r="E47" s="17"/>
      <c r="F47" s="17"/>
      <c r="G47" s="17"/>
      <c r="H47" s="17"/>
      <c r="I47" s="17"/>
      <c r="J47" s="17"/>
      <c r="K47" s="17"/>
      <c r="L47" s="17"/>
      <c r="M47" s="17"/>
      <c r="N47" s="17"/>
      <c r="O47" s="17"/>
      <c r="P47" s="17"/>
      <c r="Q47" s="17"/>
      <c r="R47" s="17"/>
    </row>
    <row r="48" spans="2:18">
      <c r="B48" s="17"/>
      <c r="C48" s="17"/>
      <c r="D48" s="17"/>
      <c r="E48" s="17"/>
      <c r="F48" s="17"/>
      <c r="G48" s="17"/>
      <c r="H48" s="17"/>
      <c r="I48" s="17"/>
      <c r="J48" s="17"/>
      <c r="K48" s="17"/>
      <c r="L48" s="17"/>
      <c r="M48" s="17"/>
      <c r="N48" s="17"/>
      <c r="O48" s="17"/>
      <c r="P48" s="17"/>
      <c r="Q48" s="17"/>
      <c r="R48" s="17"/>
    </row>
    <row r="49" spans="2:18">
      <c r="B49" s="17"/>
      <c r="C49" s="17"/>
      <c r="D49" s="17"/>
      <c r="E49" s="17"/>
      <c r="F49" s="17"/>
      <c r="G49" s="17"/>
      <c r="H49" s="17"/>
      <c r="I49" s="17"/>
      <c r="J49" s="17"/>
      <c r="K49" s="17"/>
      <c r="L49" s="17"/>
      <c r="M49" s="17"/>
      <c r="N49" s="17"/>
      <c r="O49" s="17"/>
      <c r="P49" s="17"/>
      <c r="Q49" s="17"/>
      <c r="R49" s="17"/>
    </row>
    <row r="50" spans="2:18">
      <c r="B50" s="17"/>
      <c r="C50" s="17"/>
      <c r="D50" s="17"/>
      <c r="E50" s="17"/>
      <c r="F50" s="17"/>
      <c r="G50" s="17"/>
      <c r="H50" s="17"/>
      <c r="I50" s="17"/>
      <c r="J50" s="17"/>
      <c r="K50" s="17"/>
      <c r="L50" s="17"/>
      <c r="M50" s="17"/>
      <c r="N50" s="17"/>
      <c r="O50" s="17"/>
      <c r="P50" s="17"/>
      <c r="Q50" s="17"/>
      <c r="R50" s="17"/>
    </row>
    <row r="51" spans="2:18">
      <c r="B51" s="17"/>
      <c r="C51" s="17"/>
      <c r="D51" s="17"/>
      <c r="E51" s="17"/>
      <c r="F51" s="17"/>
      <c r="G51" s="17"/>
      <c r="H51" s="17"/>
      <c r="I51" s="17"/>
      <c r="J51" s="17"/>
      <c r="K51" s="17"/>
      <c r="L51" s="17"/>
      <c r="M51" s="17"/>
      <c r="N51" s="17"/>
      <c r="O51" s="17"/>
      <c r="P51" s="17"/>
      <c r="Q51" s="17"/>
      <c r="R51" s="17"/>
    </row>
    <row r="52" spans="2:18">
      <c r="B52" s="17"/>
      <c r="C52" s="17"/>
      <c r="D52" s="17"/>
      <c r="E52" s="17"/>
      <c r="F52" s="17"/>
      <c r="G52" s="17"/>
      <c r="H52" s="17"/>
      <c r="I52" s="17"/>
      <c r="J52" s="17"/>
      <c r="K52" s="17"/>
      <c r="L52" s="17"/>
      <c r="M52" s="17"/>
      <c r="N52" s="17"/>
      <c r="O52" s="17"/>
      <c r="P52" s="17"/>
      <c r="Q52" s="17"/>
      <c r="R52" s="17"/>
    </row>
    <row r="53" spans="2:18">
      <c r="B53" s="17"/>
      <c r="C53" s="17"/>
      <c r="D53" s="17"/>
      <c r="E53" s="17"/>
      <c r="F53" s="17"/>
      <c r="G53" s="17"/>
      <c r="H53" s="17"/>
      <c r="I53" s="17"/>
      <c r="J53" s="17"/>
      <c r="K53" s="17"/>
      <c r="L53" s="17"/>
      <c r="M53" s="17"/>
      <c r="N53" s="17"/>
      <c r="O53" s="17"/>
      <c r="P53" s="17"/>
      <c r="Q53" s="17"/>
      <c r="R53" s="17"/>
    </row>
    <row r="54" spans="2:18">
      <c r="B54" s="17"/>
      <c r="C54" s="17"/>
      <c r="D54" s="17"/>
      <c r="E54" s="17"/>
      <c r="F54" s="17"/>
      <c r="G54" s="17"/>
      <c r="H54" s="17"/>
      <c r="I54" s="17"/>
      <c r="J54" s="17"/>
      <c r="K54" s="17"/>
      <c r="L54" s="17"/>
      <c r="M54" s="17"/>
      <c r="N54" s="17"/>
      <c r="O54" s="17"/>
      <c r="P54" s="17"/>
      <c r="Q54" s="17"/>
      <c r="R54" s="17"/>
    </row>
    <row r="55" spans="2:18">
      <c r="B55" s="17"/>
      <c r="C55" s="17"/>
      <c r="D55" s="17"/>
      <c r="E55" s="17"/>
      <c r="F55" s="17"/>
      <c r="G55" s="17"/>
      <c r="H55" s="17"/>
      <c r="I55" s="17"/>
      <c r="J55" s="17"/>
      <c r="K55" s="17"/>
      <c r="L55" s="17"/>
      <c r="M55" s="17"/>
      <c r="N55" s="17"/>
      <c r="O55" s="17"/>
      <c r="P55" s="17"/>
      <c r="Q55" s="17"/>
      <c r="R55" s="17"/>
    </row>
    <row r="56" spans="2:18">
      <c r="B56" s="17"/>
      <c r="C56" s="17"/>
      <c r="D56" s="17"/>
      <c r="E56" s="17"/>
      <c r="F56" s="17"/>
      <c r="G56" s="17"/>
      <c r="H56" s="17"/>
      <c r="I56" s="17"/>
      <c r="J56" s="17"/>
      <c r="K56" s="17"/>
      <c r="L56" s="17"/>
      <c r="M56" s="17"/>
      <c r="N56" s="17"/>
      <c r="O56" s="17"/>
      <c r="P56" s="17"/>
      <c r="Q56" s="17"/>
      <c r="R56" s="17"/>
    </row>
    <row r="57" spans="2:18">
      <c r="B57" s="17"/>
      <c r="C57" s="17"/>
      <c r="D57" s="17"/>
      <c r="E57" s="17"/>
      <c r="F57" s="17"/>
      <c r="G57" s="17"/>
      <c r="H57" s="17"/>
      <c r="I57" s="17"/>
      <c r="J57" s="17"/>
      <c r="K57" s="17"/>
      <c r="L57" s="17"/>
      <c r="M57" s="17"/>
      <c r="N57" s="17"/>
      <c r="O57" s="17"/>
      <c r="P57" s="17"/>
      <c r="Q57" s="17"/>
      <c r="R57" s="17"/>
    </row>
    <row r="58" spans="2:18">
      <c r="B58" s="17"/>
      <c r="C58" s="17"/>
      <c r="D58" s="17"/>
      <c r="E58" s="17"/>
      <c r="F58" s="17"/>
      <c r="G58" s="17"/>
      <c r="H58" s="17"/>
      <c r="I58" s="17"/>
      <c r="J58" s="17"/>
      <c r="K58" s="17"/>
      <c r="L58" s="17"/>
      <c r="M58" s="17"/>
      <c r="N58" s="17"/>
      <c r="O58" s="17"/>
      <c r="P58" s="17"/>
      <c r="Q58" s="17"/>
      <c r="R58" s="17"/>
    </row>
    <row r="59" spans="2:18">
      <c r="B59" s="17"/>
      <c r="C59" s="17"/>
      <c r="D59" s="17"/>
      <c r="E59" s="17"/>
      <c r="F59" s="17"/>
      <c r="G59" s="17"/>
      <c r="H59" s="17"/>
      <c r="I59" s="17"/>
      <c r="J59" s="17"/>
      <c r="K59" s="17"/>
      <c r="L59" s="17"/>
      <c r="M59" s="17"/>
      <c r="N59" s="17"/>
      <c r="O59" s="17"/>
      <c r="P59" s="17"/>
      <c r="Q59" s="17"/>
      <c r="R59" s="17"/>
    </row>
    <row r="60" spans="2:18">
      <c r="B60" s="17"/>
      <c r="C60" s="17"/>
      <c r="D60" s="17"/>
      <c r="E60" s="17"/>
      <c r="F60" s="17"/>
      <c r="G60" s="17"/>
      <c r="H60" s="17"/>
      <c r="I60" s="17"/>
      <c r="J60" s="17"/>
      <c r="K60" s="17"/>
      <c r="L60" s="17"/>
      <c r="M60" s="17"/>
      <c r="N60" s="17"/>
      <c r="O60" s="17"/>
      <c r="P60" s="17"/>
      <c r="Q60" s="17"/>
      <c r="R60" s="17"/>
    </row>
    <row r="61" spans="2:18">
      <c r="B61" s="17"/>
      <c r="C61" s="17"/>
      <c r="D61" s="17"/>
      <c r="E61" s="17"/>
      <c r="F61" s="17"/>
      <c r="G61" s="17"/>
      <c r="H61" s="17"/>
      <c r="I61" s="17"/>
      <c r="J61" s="17"/>
      <c r="K61" s="17"/>
      <c r="L61" s="17"/>
      <c r="M61" s="17"/>
      <c r="N61" s="17"/>
      <c r="O61" s="17"/>
      <c r="P61" s="17"/>
      <c r="Q61" s="17"/>
      <c r="R61" s="17"/>
    </row>
    <row r="62" spans="2:18">
      <c r="B62" s="17"/>
      <c r="C62" s="17"/>
      <c r="D62" s="17"/>
      <c r="E62" s="17"/>
      <c r="F62" s="17"/>
      <c r="G62" s="17"/>
      <c r="H62" s="17"/>
      <c r="I62" s="17"/>
      <c r="J62" s="17"/>
      <c r="K62" s="17"/>
      <c r="L62" s="17"/>
      <c r="M62" s="17"/>
      <c r="N62" s="17"/>
      <c r="O62" s="17"/>
      <c r="P62" s="17"/>
      <c r="Q62" s="17"/>
      <c r="R62" s="17"/>
    </row>
    <row r="63" spans="2:18">
      <c r="B63" s="17"/>
      <c r="C63" s="17"/>
      <c r="D63" s="17"/>
      <c r="E63" s="17"/>
      <c r="F63" s="17"/>
      <c r="G63" s="17"/>
      <c r="H63" s="17"/>
      <c r="I63" s="17"/>
      <c r="J63" s="17"/>
      <c r="K63" s="17"/>
      <c r="L63" s="17"/>
      <c r="M63" s="17"/>
      <c r="N63" s="17"/>
      <c r="O63" s="17"/>
      <c r="P63" s="17"/>
      <c r="Q63" s="17"/>
      <c r="R63" s="17"/>
    </row>
    <row r="64" spans="2:18">
      <c r="B64" s="17"/>
      <c r="C64" s="17"/>
      <c r="D64" s="17"/>
      <c r="E64" s="17"/>
      <c r="F64" s="17"/>
      <c r="G64" s="17"/>
      <c r="H64" s="17"/>
      <c r="I64" s="17"/>
      <c r="J64" s="17"/>
      <c r="K64" s="17"/>
      <c r="L64" s="17"/>
      <c r="M64" s="17"/>
      <c r="N64" s="17"/>
      <c r="O64" s="17"/>
      <c r="P64" s="17"/>
      <c r="Q64" s="17"/>
      <c r="R64" s="17"/>
    </row>
    <row r="65" spans="2:18">
      <c r="B65" s="17"/>
      <c r="C65" s="17"/>
      <c r="D65" s="17"/>
      <c r="E65" s="17"/>
      <c r="F65" s="17"/>
      <c r="G65" s="17"/>
      <c r="H65" s="17"/>
      <c r="I65" s="17"/>
      <c r="J65" s="17"/>
      <c r="K65" s="17"/>
      <c r="L65" s="17"/>
      <c r="M65" s="17"/>
      <c r="N65" s="17"/>
      <c r="O65" s="17"/>
      <c r="P65" s="17"/>
      <c r="Q65" s="17"/>
      <c r="R65" s="17"/>
    </row>
    <row r="66" spans="2:18">
      <c r="B66" s="17"/>
      <c r="C66" s="17"/>
      <c r="D66" s="17"/>
      <c r="E66" s="17"/>
      <c r="F66" s="17"/>
      <c r="G66" s="17"/>
      <c r="H66" s="17"/>
      <c r="I66" s="17"/>
      <c r="J66" s="17"/>
      <c r="K66" s="17"/>
      <c r="L66" s="17"/>
      <c r="M66" s="17"/>
      <c r="N66" s="17"/>
      <c r="O66" s="17"/>
      <c r="P66" s="17"/>
      <c r="Q66" s="17"/>
      <c r="R66" s="17"/>
    </row>
    <row r="67" spans="2:18">
      <c r="B67" s="17"/>
      <c r="C67" s="17"/>
      <c r="D67" s="17"/>
      <c r="E67" s="17"/>
      <c r="F67" s="17"/>
      <c r="G67" s="17"/>
      <c r="H67" s="17"/>
      <c r="I67" s="17"/>
      <c r="J67" s="17"/>
      <c r="K67" s="17"/>
      <c r="L67" s="17"/>
      <c r="M67" s="17"/>
      <c r="N67" s="17"/>
      <c r="O67" s="17"/>
      <c r="P67" s="17"/>
      <c r="Q67" s="17"/>
      <c r="R67" s="17"/>
    </row>
    <row r="68" spans="2:18">
      <c r="B68" s="17"/>
      <c r="C68" s="17"/>
      <c r="D68" s="17"/>
      <c r="E68" s="17"/>
      <c r="F68" s="17"/>
      <c r="G68" s="17"/>
      <c r="H68" s="17"/>
      <c r="I68" s="17"/>
      <c r="J68" s="17"/>
      <c r="K68" s="17"/>
      <c r="L68" s="17"/>
      <c r="M68" s="17"/>
      <c r="N68" s="17"/>
      <c r="O68" s="17"/>
      <c r="P68" s="17"/>
      <c r="Q68" s="17"/>
      <c r="R68" s="17"/>
    </row>
    <row r="69" spans="2:18">
      <c r="B69" s="17"/>
      <c r="C69" s="17"/>
      <c r="D69" s="17"/>
      <c r="E69" s="17"/>
      <c r="F69" s="17"/>
      <c r="G69" s="17"/>
      <c r="H69" s="17"/>
      <c r="I69" s="17"/>
      <c r="J69" s="17"/>
      <c r="K69" s="17"/>
      <c r="L69" s="17"/>
      <c r="M69" s="17"/>
      <c r="N69" s="17"/>
      <c r="O69" s="17"/>
      <c r="P69" s="17"/>
      <c r="Q69" s="17"/>
      <c r="R69" s="17"/>
    </row>
    <row r="70" spans="2:18">
      <c r="B70" s="17"/>
      <c r="C70" s="17"/>
      <c r="D70" s="17"/>
      <c r="E70" s="17"/>
      <c r="F70" s="17"/>
      <c r="G70" s="17"/>
      <c r="H70" s="17"/>
      <c r="I70" s="17"/>
      <c r="J70" s="17"/>
      <c r="K70" s="17"/>
      <c r="L70" s="17"/>
      <c r="M70" s="17"/>
      <c r="N70" s="17"/>
      <c r="O70" s="17"/>
      <c r="P70" s="17"/>
      <c r="Q70" s="17"/>
      <c r="R70" s="17"/>
    </row>
    <row r="71" spans="2:18">
      <c r="B71" s="17"/>
      <c r="C71" s="17"/>
      <c r="D71" s="17"/>
      <c r="E71" s="17"/>
      <c r="F71" s="17"/>
      <c r="G71" s="17"/>
      <c r="H71" s="17"/>
      <c r="I71" s="17"/>
      <c r="J71" s="17"/>
      <c r="K71" s="17"/>
      <c r="L71" s="17"/>
      <c r="M71" s="17"/>
      <c r="N71" s="17"/>
      <c r="O71" s="17"/>
      <c r="P71" s="17"/>
      <c r="Q71" s="17"/>
      <c r="R71" s="17"/>
    </row>
    <row r="72" spans="2:18">
      <c r="B72" s="17"/>
      <c r="C72" s="17"/>
      <c r="D72" s="17"/>
      <c r="E72" s="17"/>
      <c r="F72" s="17"/>
      <c r="G72" s="17"/>
      <c r="H72" s="17"/>
      <c r="I72" s="17"/>
      <c r="J72" s="17"/>
      <c r="K72" s="17"/>
      <c r="L72" s="17"/>
      <c r="M72" s="17"/>
      <c r="N72" s="17"/>
      <c r="O72" s="17"/>
      <c r="P72" s="17"/>
      <c r="Q72" s="17"/>
      <c r="R72" s="17"/>
    </row>
    <row r="73" spans="2:18">
      <c r="B73" s="17"/>
      <c r="C73" s="17"/>
      <c r="D73" s="17"/>
      <c r="E73" s="17"/>
      <c r="F73" s="17"/>
      <c r="G73" s="17"/>
      <c r="H73" s="17"/>
      <c r="I73" s="17"/>
      <c r="J73" s="17"/>
      <c r="K73" s="17"/>
      <c r="L73" s="17"/>
      <c r="M73" s="17"/>
      <c r="N73" s="17"/>
      <c r="O73" s="17"/>
      <c r="P73" s="17"/>
      <c r="Q73" s="17"/>
      <c r="R73" s="17"/>
    </row>
    <row r="74" spans="2:18">
      <c r="B74" s="17"/>
      <c r="C74" s="17"/>
      <c r="D74" s="17"/>
      <c r="E74" s="17"/>
      <c r="F74" s="17"/>
      <c r="G74" s="17"/>
      <c r="H74" s="17"/>
      <c r="I74" s="17"/>
      <c r="J74" s="17"/>
      <c r="K74" s="17"/>
      <c r="L74" s="17"/>
      <c r="M74" s="17"/>
      <c r="N74" s="17"/>
      <c r="O74" s="17"/>
      <c r="P74" s="17"/>
      <c r="Q74" s="17"/>
      <c r="R74" s="17"/>
    </row>
    <row r="75" spans="2:18">
      <c r="B75" s="17"/>
      <c r="C75" s="17"/>
      <c r="D75" s="17"/>
      <c r="E75" s="17"/>
      <c r="F75" s="17"/>
      <c r="G75" s="17"/>
      <c r="H75" s="17"/>
      <c r="I75" s="17"/>
      <c r="J75" s="17"/>
      <c r="K75" s="17"/>
      <c r="L75" s="17"/>
      <c r="M75" s="17"/>
      <c r="N75" s="17"/>
      <c r="O75" s="17"/>
      <c r="P75" s="17"/>
      <c r="Q75" s="17"/>
      <c r="R75" s="17"/>
    </row>
    <row r="76" spans="2:18">
      <c r="B76" s="17"/>
      <c r="C76" s="17"/>
      <c r="D76" s="17"/>
      <c r="E76" s="17"/>
      <c r="F76" s="17"/>
      <c r="G76" s="17"/>
      <c r="H76" s="17"/>
      <c r="I76" s="17"/>
      <c r="J76" s="17"/>
      <c r="K76" s="17"/>
      <c r="L76" s="17"/>
      <c r="M76" s="17"/>
      <c r="N76" s="17"/>
      <c r="O76" s="17"/>
      <c r="P76" s="17"/>
      <c r="Q76" s="17"/>
      <c r="R76" s="17"/>
    </row>
    <row r="77" spans="2:18">
      <c r="B77" s="17"/>
      <c r="C77" s="17"/>
      <c r="D77" s="17"/>
      <c r="E77" s="17"/>
      <c r="F77" s="17"/>
      <c r="G77" s="17"/>
      <c r="H77" s="17"/>
      <c r="I77" s="17"/>
      <c r="J77" s="17"/>
      <c r="K77" s="17"/>
      <c r="L77" s="17"/>
      <c r="M77" s="17"/>
      <c r="N77" s="17"/>
      <c r="O77" s="17"/>
      <c r="P77" s="17"/>
      <c r="Q77" s="17"/>
      <c r="R77" s="17"/>
    </row>
    <row r="78" spans="2:18">
      <c r="B78" s="17"/>
      <c r="C78" s="17"/>
      <c r="D78" s="17"/>
      <c r="E78" s="17"/>
      <c r="F78" s="17"/>
      <c r="G78" s="17"/>
      <c r="H78" s="17"/>
      <c r="I78" s="17"/>
      <c r="J78" s="17"/>
      <c r="K78" s="17"/>
      <c r="L78" s="17"/>
      <c r="M78" s="17"/>
      <c r="N78" s="17"/>
      <c r="O78" s="17"/>
      <c r="P78" s="17"/>
      <c r="Q78" s="17"/>
      <c r="R78" s="17"/>
    </row>
    <row r="79" spans="2:18">
      <c r="B79" s="17"/>
      <c r="C79" s="17"/>
      <c r="D79" s="17"/>
      <c r="E79" s="17"/>
      <c r="F79" s="17"/>
      <c r="G79" s="17"/>
      <c r="H79" s="17"/>
      <c r="I79" s="17"/>
      <c r="J79" s="17"/>
      <c r="K79" s="17"/>
      <c r="L79" s="17"/>
      <c r="M79" s="17"/>
      <c r="N79" s="17"/>
      <c r="O79" s="17"/>
      <c r="P79" s="17"/>
      <c r="Q79" s="17"/>
      <c r="R79" s="17"/>
    </row>
    <row r="80" spans="2:18">
      <c r="B80" s="17"/>
      <c r="C80" s="17"/>
      <c r="D80" s="17"/>
      <c r="E80" s="17"/>
      <c r="F80" s="17"/>
      <c r="G80" s="17"/>
      <c r="H80" s="17"/>
      <c r="I80" s="17"/>
      <c r="J80" s="17"/>
      <c r="K80" s="17"/>
      <c r="L80" s="17"/>
      <c r="M80" s="17"/>
      <c r="N80" s="17"/>
      <c r="O80" s="17"/>
      <c r="P80" s="17"/>
      <c r="Q80" s="17"/>
      <c r="R80" s="17"/>
    </row>
    <row r="81" spans="2:18">
      <c r="B81" s="17"/>
      <c r="C81" s="17"/>
      <c r="D81" s="17"/>
      <c r="E81" s="17"/>
      <c r="F81" s="17"/>
      <c r="G81" s="17"/>
      <c r="H81" s="17"/>
      <c r="I81" s="17"/>
      <c r="J81" s="17"/>
      <c r="K81" s="17"/>
      <c r="L81" s="17"/>
      <c r="M81" s="17"/>
      <c r="N81" s="17"/>
      <c r="O81" s="17"/>
      <c r="P81" s="17"/>
      <c r="Q81" s="17"/>
      <c r="R81" s="17"/>
    </row>
    <row r="82" spans="2:18">
      <c r="B82" s="17"/>
      <c r="C82" s="17"/>
      <c r="D82" s="17"/>
      <c r="E82" s="17"/>
      <c r="F82" s="17"/>
      <c r="G82" s="17"/>
      <c r="H82" s="17"/>
      <c r="I82" s="17"/>
      <c r="J82" s="17"/>
      <c r="K82" s="17"/>
      <c r="L82" s="17"/>
      <c r="M82" s="17"/>
      <c r="N82" s="17"/>
      <c r="O82" s="17"/>
      <c r="P82" s="17"/>
      <c r="Q82" s="17"/>
      <c r="R82" s="17"/>
    </row>
    <row r="83" spans="2:18">
      <c r="B83" s="17"/>
      <c r="C83" s="17"/>
      <c r="D83" s="17"/>
      <c r="E83" s="17"/>
      <c r="F83" s="17"/>
      <c r="G83" s="17"/>
      <c r="H83" s="17"/>
      <c r="I83" s="17"/>
      <c r="J83" s="17"/>
      <c r="K83" s="17"/>
      <c r="L83" s="17"/>
      <c r="M83" s="17"/>
      <c r="N83" s="17"/>
      <c r="O83" s="17"/>
      <c r="P83" s="17"/>
      <c r="Q83" s="17"/>
      <c r="R83" s="17"/>
    </row>
    <row r="84" spans="2:18">
      <c r="B84" s="17"/>
      <c r="C84" s="17"/>
      <c r="D84" s="17"/>
      <c r="E84" s="17"/>
      <c r="F84" s="17"/>
      <c r="G84" s="17"/>
      <c r="H84" s="17"/>
      <c r="I84" s="17"/>
      <c r="J84" s="17"/>
      <c r="K84" s="17"/>
      <c r="L84" s="17"/>
      <c r="M84" s="17"/>
      <c r="N84" s="17"/>
      <c r="O84" s="17"/>
      <c r="P84" s="17"/>
      <c r="Q84" s="17"/>
      <c r="R84" s="17"/>
    </row>
    <row r="85" spans="2:18">
      <c r="B85" s="17"/>
      <c r="C85" s="17"/>
      <c r="D85" s="17"/>
      <c r="E85" s="17"/>
      <c r="F85" s="17"/>
      <c r="G85" s="17"/>
      <c r="H85" s="17"/>
      <c r="I85" s="17"/>
      <c r="J85" s="17"/>
      <c r="K85" s="17"/>
      <c r="L85" s="17"/>
      <c r="M85" s="17"/>
      <c r="N85" s="17"/>
      <c r="O85" s="17"/>
      <c r="P85" s="17"/>
      <c r="Q85" s="17"/>
      <c r="R85" s="17"/>
    </row>
    <row r="86" spans="2:18">
      <c r="B86" s="17"/>
      <c r="C86" s="17"/>
      <c r="D86" s="17"/>
      <c r="E86" s="17"/>
      <c r="F86" s="17"/>
      <c r="G86" s="17"/>
      <c r="H86" s="17"/>
      <c r="I86" s="17"/>
      <c r="J86" s="17"/>
      <c r="K86" s="17"/>
      <c r="L86" s="17"/>
      <c r="M86" s="17"/>
      <c r="N86" s="17"/>
      <c r="O86" s="17"/>
      <c r="P86" s="17"/>
      <c r="Q86" s="17"/>
      <c r="R86" s="17"/>
    </row>
    <row r="87" spans="2:18">
      <c r="B87" s="17"/>
      <c r="C87" s="17"/>
      <c r="D87" s="17"/>
      <c r="E87" s="17"/>
      <c r="F87" s="17"/>
      <c r="G87" s="17"/>
      <c r="H87" s="17"/>
      <c r="I87" s="17"/>
      <c r="J87" s="17"/>
      <c r="K87" s="17"/>
      <c r="L87" s="17"/>
      <c r="M87" s="17"/>
      <c r="N87" s="17"/>
      <c r="O87" s="17"/>
      <c r="P87" s="17"/>
      <c r="Q87" s="17"/>
      <c r="R87" s="17"/>
    </row>
    <row r="88" spans="2:18">
      <c r="B88" s="17"/>
      <c r="C88" s="17"/>
      <c r="D88" s="17"/>
      <c r="E88" s="17"/>
      <c r="F88" s="17"/>
      <c r="G88" s="17"/>
      <c r="H88" s="17"/>
      <c r="I88" s="17"/>
      <c r="J88" s="17"/>
      <c r="K88" s="17"/>
      <c r="L88" s="17"/>
      <c r="M88" s="17"/>
      <c r="N88" s="17"/>
      <c r="O88" s="17"/>
      <c r="P88" s="17"/>
      <c r="Q88" s="17"/>
      <c r="R88" s="17"/>
    </row>
    <row r="89" spans="2:18">
      <c r="B89" s="17"/>
      <c r="C89" s="17"/>
      <c r="D89" s="17"/>
      <c r="E89" s="17"/>
      <c r="F89" s="17"/>
      <c r="G89" s="17"/>
      <c r="H89" s="17"/>
      <c r="I89" s="17"/>
      <c r="J89" s="17"/>
      <c r="K89" s="17"/>
      <c r="L89" s="17"/>
      <c r="M89" s="17"/>
      <c r="N89" s="17"/>
      <c r="O89" s="17"/>
      <c r="P89" s="17"/>
      <c r="Q89" s="17"/>
      <c r="R89" s="17"/>
    </row>
    <row r="90" spans="2:18">
      <c r="B90" s="17"/>
      <c r="C90" s="17"/>
      <c r="D90" s="17"/>
      <c r="E90" s="17"/>
      <c r="F90" s="17"/>
      <c r="G90" s="17"/>
      <c r="H90" s="17"/>
      <c r="I90" s="17"/>
      <c r="J90" s="17"/>
      <c r="K90" s="17"/>
      <c r="L90" s="17"/>
      <c r="M90" s="17"/>
      <c r="N90" s="17"/>
      <c r="O90" s="17"/>
      <c r="P90" s="17"/>
      <c r="Q90" s="17"/>
      <c r="R90" s="17"/>
    </row>
    <row r="91" spans="2:18">
      <c r="B91" s="17"/>
      <c r="C91" s="17"/>
      <c r="D91" s="17"/>
      <c r="E91" s="17"/>
      <c r="F91" s="17"/>
      <c r="G91" s="17"/>
      <c r="H91" s="17"/>
      <c r="I91" s="17"/>
      <c r="J91" s="17"/>
      <c r="K91" s="17"/>
      <c r="L91" s="17"/>
      <c r="M91" s="17"/>
      <c r="N91" s="17"/>
      <c r="O91" s="17"/>
      <c r="P91" s="17"/>
      <c r="Q91" s="17"/>
      <c r="R91" s="17"/>
    </row>
    <row r="92" spans="2:18">
      <c r="B92" s="17"/>
      <c r="C92" s="17"/>
      <c r="D92" s="17"/>
      <c r="E92" s="17"/>
      <c r="F92" s="17"/>
      <c r="G92" s="17"/>
      <c r="H92" s="17"/>
      <c r="I92" s="17"/>
      <c r="J92" s="17"/>
      <c r="K92" s="17"/>
      <c r="L92" s="17"/>
      <c r="M92" s="17"/>
      <c r="N92" s="17"/>
      <c r="O92" s="17"/>
      <c r="P92" s="17"/>
      <c r="Q92" s="17"/>
      <c r="R92" s="17"/>
    </row>
    <row r="93" spans="2:18">
      <c r="B93" s="17"/>
      <c r="C93" s="17"/>
      <c r="D93" s="17"/>
      <c r="E93" s="17"/>
      <c r="F93" s="17"/>
      <c r="G93" s="17"/>
      <c r="H93" s="17"/>
      <c r="I93" s="17"/>
      <c r="J93" s="17"/>
      <c r="K93" s="17"/>
      <c r="L93" s="17"/>
      <c r="M93" s="17"/>
      <c r="N93" s="17"/>
      <c r="O93" s="17"/>
      <c r="P93" s="17"/>
      <c r="Q93" s="17"/>
      <c r="R93" s="17"/>
    </row>
    <row r="94" spans="2:18">
      <c r="B94" s="17"/>
      <c r="C94" s="17"/>
      <c r="D94" s="17"/>
      <c r="E94" s="17"/>
      <c r="F94" s="17"/>
      <c r="G94" s="17"/>
      <c r="H94" s="17"/>
      <c r="I94" s="17"/>
      <c r="J94" s="17"/>
      <c r="K94" s="17"/>
      <c r="L94" s="17"/>
      <c r="M94" s="17"/>
      <c r="N94" s="17"/>
      <c r="O94" s="17"/>
      <c r="P94" s="17"/>
      <c r="Q94" s="17"/>
      <c r="R94" s="17"/>
    </row>
    <row r="95" spans="2:18">
      <c r="B95" s="17"/>
      <c r="C95" s="17"/>
      <c r="D95" s="17"/>
      <c r="E95" s="17"/>
      <c r="F95" s="17"/>
      <c r="G95" s="17"/>
      <c r="H95" s="17"/>
      <c r="I95" s="17"/>
      <c r="J95" s="17"/>
      <c r="K95" s="17"/>
      <c r="L95" s="17"/>
      <c r="M95" s="17"/>
      <c r="N95" s="17"/>
      <c r="O95" s="17"/>
      <c r="P95" s="17"/>
      <c r="Q95" s="17"/>
      <c r="R95" s="17"/>
    </row>
    <row r="96" spans="2:18">
      <c r="B96" s="17"/>
      <c r="C96" s="17"/>
      <c r="D96" s="17"/>
      <c r="E96" s="17"/>
      <c r="F96" s="17"/>
      <c r="G96" s="17"/>
      <c r="H96" s="17"/>
      <c r="I96" s="17"/>
      <c r="J96" s="17"/>
      <c r="K96" s="17"/>
      <c r="L96" s="17"/>
      <c r="M96" s="17"/>
      <c r="N96" s="17"/>
      <c r="O96" s="17"/>
      <c r="P96" s="17"/>
      <c r="Q96" s="17"/>
      <c r="R96" s="17"/>
    </row>
    <row r="97" spans="2:18">
      <c r="B97" s="17"/>
      <c r="C97" s="17"/>
      <c r="D97" s="17"/>
      <c r="E97" s="17"/>
      <c r="F97" s="17"/>
      <c r="G97" s="17"/>
      <c r="H97" s="17"/>
      <c r="I97" s="17"/>
      <c r="J97" s="17"/>
      <c r="K97" s="17"/>
      <c r="L97" s="17"/>
      <c r="M97" s="17"/>
      <c r="N97" s="17"/>
      <c r="O97" s="17"/>
      <c r="P97" s="17"/>
      <c r="Q97" s="17"/>
      <c r="R97" s="17"/>
    </row>
    <row r="98" spans="2:18">
      <c r="B98" s="17"/>
      <c r="C98" s="17"/>
      <c r="D98" s="17"/>
      <c r="E98" s="17"/>
      <c r="F98" s="17"/>
      <c r="G98" s="17"/>
      <c r="H98" s="17"/>
      <c r="I98" s="17"/>
      <c r="J98" s="17"/>
      <c r="K98" s="17"/>
      <c r="L98" s="17"/>
      <c r="M98" s="17"/>
      <c r="N98" s="17"/>
      <c r="O98" s="17"/>
      <c r="P98" s="17"/>
      <c r="Q98" s="17"/>
      <c r="R98" s="17"/>
    </row>
    <row r="99" spans="2:18">
      <c r="B99" s="17"/>
      <c r="C99" s="17"/>
      <c r="D99" s="17"/>
      <c r="E99" s="17"/>
      <c r="F99" s="17"/>
      <c r="G99" s="17"/>
      <c r="H99" s="17"/>
      <c r="I99" s="17"/>
      <c r="J99" s="17"/>
      <c r="K99" s="17"/>
      <c r="L99" s="17"/>
      <c r="M99" s="17"/>
      <c r="N99" s="17"/>
      <c r="O99" s="17"/>
      <c r="P99" s="17"/>
      <c r="Q99" s="17"/>
      <c r="R99" s="17"/>
    </row>
    <row r="100" spans="2:18">
      <c r="B100" s="17"/>
      <c r="C100" s="17"/>
      <c r="D100" s="17"/>
      <c r="E100" s="17"/>
      <c r="F100" s="17"/>
      <c r="G100" s="17"/>
      <c r="H100" s="17"/>
      <c r="I100" s="17"/>
      <c r="J100" s="17"/>
      <c r="K100" s="17"/>
      <c r="L100" s="17"/>
      <c r="M100" s="17"/>
      <c r="N100" s="17"/>
      <c r="O100" s="17"/>
      <c r="P100" s="17"/>
      <c r="Q100" s="17"/>
      <c r="R100" s="17"/>
    </row>
    <row r="101" spans="2:18">
      <c r="B101" s="17"/>
      <c r="C101" s="17"/>
      <c r="D101" s="17"/>
      <c r="E101" s="17"/>
      <c r="F101" s="17"/>
      <c r="G101" s="17"/>
      <c r="H101" s="17"/>
      <c r="I101" s="17"/>
      <c r="J101" s="17"/>
      <c r="K101" s="17"/>
      <c r="L101" s="17"/>
      <c r="M101" s="17"/>
      <c r="N101" s="17"/>
      <c r="O101" s="17"/>
      <c r="P101" s="17"/>
      <c r="Q101" s="17"/>
      <c r="R101" s="17"/>
    </row>
    <row r="102" spans="2:18">
      <c r="B102" s="17"/>
      <c r="C102" s="17"/>
      <c r="D102" s="17"/>
      <c r="E102" s="17"/>
      <c r="F102" s="17"/>
      <c r="G102" s="17"/>
      <c r="H102" s="17"/>
      <c r="I102" s="17"/>
      <c r="J102" s="17"/>
      <c r="K102" s="17"/>
      <c r="L102" s="17"/>
      <c r="M102" s="17"/>
      <c r="N102" s="17"/>
      <c r="O102" s="17"/>
      <c r="P102" s="17"/>
      <c r="Q102" s="17"/>
      <c r="R102" s="17"/>
    </row>
    <row r="103" spans="2:18">
      <c r="B103" s="17"/>
      <c r="C103" s="17"/>
      <c r="D103" s="17"/>
      <c r="E103" s="17"/>
      <c r="F103" s="17"/>
      <c r="G103" s="17"/>
      <c r="H103" s="17"/>
      <c r="I103" s="17"/>
      <c r="J103" s="17"/>
      <c r="K103" s="17"/>
      <c r="L103" s="17"/>
      <c r="M103" s="17"/>
      <c r="N103" s="17"/>
      <c r="O103" s="17"/>
      <c r="P103" s="17"/>
      <c r="Q103" s="17"/>
      <c r="R103" s="17"/>
    </row>
    <row r="104" spans="2:18">
      <c r="B104" s="17"/>
      <c r="C104" s="17"/>
      <c r="D104" s="17"/>
      <c r="E104" s="17"/>
      <c r="F104" s="17"/>
      <c r="G104" s="17"/>
      <c r="H104" s="17"/>
      <c r="I104" s="17"/>
      <c r="J104" s="17"/>
      <c r="K104" s="17"/>
      <c r="L104" s="17"/>
      <c r="M104" s="17"/>
      <c r="N104" s="17"/>
      <c r="O104" s="17"/>
      <c r="P104" s="17"/>
      <c r="Q104" s="17"/>
      <c r="R104" s="17"/>
    </row>
    <row r="105" spans="2:18">
      <c r="B105" s="17"/>
      <c r="C105" s="17"/>
      <c r="D105" s="17"/>
      <c r="E105" s="17"/>
      <c r="F105" s="17"/>
      <c r="G105" s="17"/>
      <c r="H105" s="17"/>
      <c r="I105" s="17"/>
      <c r="J105" s="17"/>
      <c r="K105" s="17"/>
      <c r="L105" s="17"/>
      <c r="M105" s="17"/>
      <c r="N105" s="17"/>
      <c r="O105" s="17"/>
      <c r="P105" s="17"/>
      <c r="Q105" s="17"/>
      <c r="R105" s="17"/>
    </row>
    <row r="106" spans="2:18">
      <c r="B106" s="17"/>
      <c r="C106" s="17"/>
      <c r="D106" s="17"/>
      <c r="E106" s="17"/>
      <c r="F106" s="17"/>
      <c r="G106" s="17"/>
      <c r="H106" s="17"/>
      <c r="I106" s="17"/>
      <c r="J106" s="17"/>
      <c r="K106" s="17"/>
      <c r="L106" s="17"/>
      <c r="M106" s="17"/>
      <c r="N106" s="17"/>
      <c r="O106" s="17"/>
      <c r="P106" s="17"/>
      <c r="Q106" s="17"/>
      <c r="R106" s="17"/>
    </row>
    <row r="107" spans="2:18">
      <c r="B107" s="17"/>
      <c r="C107" s="17"/>
      <c r="D107" s="17"/>
      <c r="E107" s="17"/>
      <c r="F107" s="17"/>
      <c r="G107" s="17"/>
      <c r="H107" s="17"/>
      <c r="I107" s="17"/>
      <c r="J107" s="17"/>
      <c r="K107" s="17"/>
      <c r="L107" s="17"/>
      <c r="M107" s="17"/>
      <c r="N107" s="17"/>
      <c r="O107" s="17"/>
      <c r="P107" s="17"/>
      <c r="Q107" s="17"/>
      <c r="R107" s="17"/>
    </row>
    <row r="108" spans="2:18">
      <c r="B108" s="17"/>
      <c r="C108" s="17"/>
      <c r="D108" s="17"/>
      <c r="E108" s="17"/>
      <c r="F108" s="17"/>
      <c r="G108" s="17"/>
      <c r="H108" s="17"/>
      <c r="I108" s="17"/>
      <c r="J108" s="17"/>
      <c r="K108" s="17"/>
      <c r="L108" s="17"/>
      <c r="M108" s="17"/>
      <c r="N108" s="17"/>
      <c r="O108" s="17"/>
      <c r="P108" s="17"/>
      <c r="Q108" s="17"/>
      <c r="R108" s="17"/>
    </row>
    <row r="109" spans="2:18">
      <c r="B109" s="17"/>
      <c r="C109" s="17"/>
      <c r="D109" s="17"/>
      <c r="E109" s="17"/>
      <c r="F109" s="17"/>
      <c r="G109" s="17"/>
      <c r="H109" s="17"/>
      <c r="I109" s="17"/>
      <c r="J109" s="17"/>
      <c r="K109" s="17"/>
      <c r="L109" s="17"/>
      <c r="M109" s="17"/>
      <c r="N109" s="17"/>
      <c r="O109" s="17"/>
      <c r="P109" s="17"/>
      <c r="Q109" s="17"/>
      <c r="R109" s="17"/>
    </row>
    <row r="110" spans="2:18">
      <c r="B110" s="17"/>
      <c r="C110" s="17"/>
      <c r="D110" s="17"/>
      <c r="E110" s="17"/>
      <c r="F110" s="17"/>
      <c r="G110" s="17"/>
      <c r="H110" s="17"/>
      <c r="I110" s="17"/>
      <c r="J110" s="17"/>
      <c r="K110" s="17"/>
      <c r="L110" s="17"/>
      <c r="M110" s="17"/>
      <c r="N110" s="17"/>
      <c r="O110" s="17"/>
      <c r="P110" s="17"/>
      <c r="Q110" s="17"/>
      <c r="R110" s="17"/>
    </row>
    <row r="111" spans="2:18">
      <c r="B111" s="17"/>
      <c r="C111" s="17"/>
      <c r="D111" s="17"/>
      <c r="E111" s="17"/>
      <c r="F111" s="17"/>
      <c r="G111" s="17"/>
      <c r="H111" s="17"/>
      <c r="I111" s="17"/>
      <c r="J111" s="17"/>
      <c r="K111" s="17"/>
      <c r="L111" s="17"/>
      <c r="M111" s="17"/>
      <c r="N111" s="17"/>
      <c r="O111" s="17"/>
      <c r="P111" s="17"/>
      <c r="Q111" s="17"/>
      <c r="R111" s="17"/>
    </row>
    <row r="112" spans="2:18">
      <c r="B112" s="17"/>
      <c r="C112" s="17"/>
      <c r="D112" s="17"/>
      <c r="E112" s="17"/>
      <c r="F112" s="17"/>
      <c r="G112" s="17"/>
      <c r="H112" s="17"/>
      <c r="I112" s="17"/>
      <c r="J112" s="17"/>
      <c r="K112" s="17"/>
      <c r="L112" s="17"/>
      <c r="M112" s="17"/>
      <c r="N112" s="17"/>
      <c r="O112" s="17"/>
      <c r="P112" s="17"/>
      <c r="Q112" s="17"/>
      <c r="R112" s="17"/>
    </row>
    <row r="113" spans="2:18">
      <c r="B113" s="17"/>
      <c r="C113" s="17"/>
      <c r="D113" s="17"/>
      <c r="E113" s="17"/>
      <c r="F113" s="17"/>
      <c r="G113" s="17"/>
      <c r="H113" s="17"/>
      <c r="I113" s="17"/>
      <c r="J113" s="17"/>
      <c r="K113" s="17"/>
      <c r="L113" s="17"/>
      <c r="M113" s="17"/>
      <c r="N113" s="17"/>
      <c r="O113" s="17"/>
      <c r="P113" s="17"/>
      <c r="Q113" s="17"/>
      <c r="R113" s="17"/>
    </row>
    <row r="114" spans="2:18">
      <c r="B114" s="17"/>
      <c r="C114" s="17"/>
      <c r="D114" s="17"/>
      <c r="E114" s="17"/>
      <c r="F114" s="17"/>
      <c r="G114" s="17"/>
      <c r="H114" s="17"/>
      <c r="I114" s="17"/>
      <c r="J114" s="17"/>
      <c r="K114" s="17"/>
      <c r="L114" s="17"/>
      <c r="M114" s="17"/>
      <c r="N114" s="17"/>
      <c r="O114" s="17"/>
      <c r="P114" s="17"/>
      <c r="Q114" s="17"/>
      <c r="R114" s="17"/>
    </row>
    <row r="115" spans="2:18">
      <c r="B115" s="17"/>
      <c r="C115" s="17"/>
      <c r="D115" s="17"/>
      <c r="E115" s="17"/>
      <c r="F115" s="17"/>
      <c r="G115" s="17"/>
      <c r="H115" s="17"/>
      <c r="I115" s="17"/>
      <c r="J115" s="17"/>
      <c r="K115" s="17"/>
      <c r="L115" s="17"/>
      <c r="M115" s="17"/>
      <c r="N115" s="17"/>
      <c r="O115" s="17"/>
      <c r="P115" s="17"/>
      <c r="Q115" s="17"/>
      <c r="R115" s="17"/>
    </row>
    <row r="116" spans="2:18">
      <c r="B116" s="17"/>
      <c r="C116" s="17"/>
      <c r="D116" s="17"/>
      <c r="E116" s="17"/>
      <c r="F116" s="17"/>
      <c r="G116" s="17"/>
      <c r="H116" s="17"/>
      <c r="I116" s="17"/>
      <c r="J116" s="17"/>
      <c r="K116" s="17"/>
      <c r="L116" s="17"/>
      <c r="M116" s="17"/>
      <c r="N116" s="17"/>
      <c r="O116" s="17"/>
      <c r="P116" s="17"/>
      <c r="Q116" s="17"/>
      <c r="R116" s="17"/>
    </row>
    <row r="117" spans="2:18">
      <c r="B117" s="17"/>
      <c r="C117" s="17"/>
      <c r="D117" s="17"/>
      <c r="E117" s="17"/>
      <c r="F117" s="17"/>
      <c r="G117" s="17"/>
      <c r="H117" s="17"/>
      <c r="I117" s="17"/>
      <c r="J117" s="17"/>
      <c r="K117" s="17"/>
      <c r="L117" s="17"/>
      <c r="M117" s="17"/>
      <c r="N117" s="17"/>
      <c r="O117" s="17"/>
      <c r="P117" s="17"/>
      <c r="Q117" s="17"/>
      <c r="R117" s="17"/>
    </row>
    <row r="118" spans="2:18">
      <c r="B118" s="17"/>
      <c r="C118" s="17"/>
      <c r="D118" s="17"/>
      <c r="E118" s="17"/>
      <c r="F118" s="17"/>
      <c r="G118" s="17"/>
      <c r="H118" s="17"/>
      <c r="I118" s="17"/>
      <c r="J118" s="17"/>
      <c r="K118" s="17"/>
      <c r="L118" s="17"/>
      <c r="M118" s="17"/>
      <c r="N118" s="17"/>
      <c r="O118" s="17"/>
      <c r="P118" s="17"/>
      <c r="Q118" s="17"/>
      <c r="R118" s="17"/>
    </row>
    <row r="119" spans="2:18">
      <c r="B119" s="17"/>
      <c r="C119" s="17"/>
      <c r="D119" s="17"/>
      <c r="E119" s="17"/>
      <c r="F119" s="17"/>
      <c r="G119" s="17"/>
      <c r="H119" s="17"/>
      <c r="I119" s="17"/>
      <c r="J119" s="17"/>
      <c r="K119" s="17"/>
      <c r="L119" s="17"/>
      <c r="M119" s="17"/>
      <c r="N119" s="17"/>
      <c r="O119" s="17"/>
      <c r="P119" s="17"/>
      <c r="Q119" s="17"/>
      <c r="R119" s="17"/>
    </row>
    <row r="120" spans="2:18">
      <c r="B120" s="17"/>
      <c r="C120" s="17"/>
      <c r="D120" s="17"/>
      <c r="E120" s="17"/>
      <c r="F120" s="17"/>
      <c r="G120" s="17"/>
      <c r="H120" s="17"/>
      <c r="I120" s="17"/>
      <c r="J120" s="17"/>
      <c r="K120" s="17"/>
      <c r="L120" s="17"/>
      <c r="M120" s="17"/>
      <c r="N120" s="17"/>
      <c r="O120" s="17"/>
      <c r="P120" s="17"/>
      <c r="Q120" s="17"/>
      <c r="R120" s="17"/>
    </row>
    <row r="121" spans="2:18">
      <c r="B121" s="17"/>
      <c r="C121" s="17"/>
      <c r="D121" s="17"/>
      <c r="E121" s="17"/>
      <c r="F121" s="17"/>
      <c r="G121" s="17"/>
      <c r="H121" s="17"/>
      <c r="I121" s="17"/>
      <c r="J121" s="17"/>
      <c r="K121" s="17"/>
      <c r="L121" s="17"/>
      <c r="M121" s="17"/>
      <c r="N121" s="17"/>
      <c r="O121" s="17"/>
      <c r="P121" s="17"/>
      <c r="Q121" s="17"/>
      <c r="R121" s="17"/>
    </row>
    <row r="122" spans="2:18">
      <c r="B122" s="17"/>
      <c r="C122" s="17"/>
      <c r="D122" s="17"/>
      <c r="E122" s="17"/>
      <c r="F122" s="17"/>
      <c r="G122" s="17"/>
      <c r="H122" s="17"/>
      <c r="I122" s="17"/>
      <c r="J122" s="17"/>
      <c r="K122" s="17"/>
      <c r="L122" s="17"/>
      <c r="M122" s="17"/>
      <c r="N122" s="17"/>
      <c r="O122" s="17"/>
      <c r="P122" s="17"/>
      <c r="Q122" s="17"/>
      <c r="R122" s="17"/>
    </row>
    <row r="123" spans="2:18">
      <c r="B123" s="17"/>
      <c r="C123" s="17"/>
      <c r="D123" s="17"/>
      <c r="E123" s="17"/>
      <c r="F123" s="17"/>
      <c r="G123" s="17"/>
      <c r="H123" s="17"/>
      <c r="I123" s="17"/>
      <c r="J123" s="17"/>
      <c r="K123" s="17"/>
      <c r="L123" s="17"/>
      <c r="M123" s="17"/>
      <c r="N123" s="17"/>
      <c r="O123" s="17"/>
      <c r="P123" s="17"/>
      <c r="Q123" s="17"/>
      <c r="R123" s="17"/>
    </row>
    <row r="124" spans="2:18">
      <c r="B124" s="17"/>
      <c r="C124" s="17"/>
      <c r="D124" s="17"/>
      <c r="E124" s="17"/>
      <c r="F124" s="17"/>
      <c r="G124" s="17"/>
      <c r="H124" s="17"/>
      <c r="I124" s="17"/>
      <c r="J124" s="17"/>
      <c r="K124" s="17"/>
      <c r="L124" s="17"/>
      <c r="M124" s="17"/>
      <c r="N124" s="17"/>
      <c r="O124" s="17"/>
      <c r="P124" s="17"/>
      <c r="Q124" s="17"/>
      <c r="R124" s="17"/>
    </row>
    <row r="125" spans="2:18">
      <c r="B125" s="17"/>
      <c r="C125" s="17"/>
      <c r="D125" s="17"/>
      <c r="E125" s="17"/>
      <c r="F125" s="17"/>
      <c r="G125" s="17"/>
      <c r="H125" s="17"/>
      <c r="I125" s="17"/>
      <c r="J125" s="17"/>
      <c r="K125" s="17"/>
      <c r="L125" s="17"/>
      <c r="M125" s="17"/>
      <c r="N125" s="17"/>
      <c r="O125" s="17"/>
      <c r="P125" s="17"/>
      <c r="Q125" s="17"/>
      <c r="R125" s="17"/>
    </row>
    <row r="126" spans="2:18">
      <c r="B126" s="17"/>
      <c r="C126" s="17"/>
      <c r="D126" s="17"/>
      <c r="E126" s="17"/>
      <c r="F126" s="17"/>
      <c r="G126" s="17"/>
      <c r="H126" s="17"/>
      <c r="I126" s="17"/>
      <c r="J126" s="17"/>
      <c r="K126" s="17"/>
      <c r="L126" s="17"/>
      <c r="M126" s="17"/>
      <c r="N126" s="17"/>
      <c r="O126" s="17"/>
      <c r="P126" s="17"/>
      <c r="Q126" s="17"/>
      <c r="R126" s="17"/>
    </row>
    <row r="127" spans="2:18">
      <c r="B127" s="17"/>
      <c r="C127" s="17"/>
      <c r="D127" s="17"/>
      <c r="E127" s="17"/>
      <c r="F127" s="17"/>
      <c r="G127" s="17"/>
      <c r="H127" s="17"/>
      <c r="I127" s="17"/>
      <c r="J127" s="17"/>
      <c r="K127" s="17"/>
      <c r="L127" s="17"/>
      <c r="M127" s="17"/>
      <c r="N127" s="17"/>
      <c r="O127" s="17"/>
      <c r="P127" s="17"/>
      <c r="Q127" s="17"/>
      <c r="R127" s="17"/>
    </row>
    <row r="128" spans="2:18">
      <c r="B128" s="17"/>
      <c r="C128" s="17"/>
      <c r="D128" s="17"/>
      <c r="E128" s="17"/>
      <c r="F128" s="17"/>
      <c r="G128" s="17"/>
      <c r="H128" s="17"/>
      <c r="I128" s="17"/>
      <c r="J128" s="17"/>
      <c r="K128" s="17"/>
      <c r="L128" s="17"/>
      <c r="M128" s="17"/>
      <c r="N128" s="17"/>
      <c r="O128" s="17"/>
      <c r="P128" s="17"/>
      <c r="Q128" s="17"/>
      <c r="R128" s="17"/>
    </row>
    <row r="129" spans="2:18">
      <c r="B129" s="17"/>
      <c r="C129" s="17"/>
      <c r="D129" s="17"/>
      <c r="E129" s="17"/>
      <c r="F129" s="17"/>
      <c r="G129" s="17"/>
      <c r="H129" s="17"/>
      <c r="I129" s="17"/>
      <c r="J129" s="17"/>
      <c r="K129" s="17"/>
      <c r="L129" s="17"/>
      <c r="M129" s="17"/>
      <c r="N129" s="17"/>
      <c r="O129" s="17"/>
      <c r="P129" s="17"/>
      <c r="Q129" s="17"/>
      <c r="R129" s="17"/>
    </row>
    <row r="130" spans="2:18">
      <c r="B130" s="17"/>
      <c r="C130" s="17"/>
      <c r="D130" s="17"/>
      <c r="E130" s="17"/>
      <c r="F130" s="17"/>
      <c r="G130" s="17"/>
      <c r="H130" s="17"/>
      <c r="I130" s="17"/>
      <c r="J130" s="17"/>
      <c r="K130" s="17"/>
      <c r="L130" s="17"/>
      <c r="M130" s="17"/>
      <c r="N130" s="17"/>
      <c r="O130" s="17"/>
      <c r="P130" s="17"/>
      <c r="Q130" s="17"/>
      <c r="R130" s="17"/>
    </row>
    <row r="131" spans="2:18">
      <c r="B131" s="17"/>
      <c r="C131" s="17"/>
      <c r="D131" s="17"/>
      <c r="E131" s="17"/>
      <c r="F131" s="17"/>
      <c r="G131" s="17"/>
      <c r="H131" s="17"/>
      <c r="I131" s="17"/>
      <c r="J131" s="17"/>
      <c r="K131" s="17"/>
      <c r="L131" s="17"/>
      <c r="M131" s="17"/>
      <c r="N131" s="17"/>
      <c r="O131" s="17"/>
      <c r="P131" s="17"/>
      <c r="Q131" s="17"/>
      <c r="R131" s="17"/>
    </row>
    <row r="132" spans="2:18">
      <c r="B132" s="17"/>
      <c r="C132" s="17"/>
      <c r="D132" s="17"/>
      <c r="E132" s="17"/>
      <c r="F132" s="17"/>
      <c r="G132" s="17"/>
      <c r="H132" s="17"/>
      <c r="I132" s="17"/>
      <c r="J132" s="17"/>
      <c r="K132" s="17"/>
      <c r="L132" s="17"/>
      <c r="M132" s="17"/>
      <c r="N132" s="17"/>
      <c r="O132" s="17"/>
      <c r="P132" s="17"/>
      <c r="Q132" s="17"/>
      <c r="R132" s="17"/>
    </row>
    <row r="133" spans="2:18">
      <c r="B133" s="17"/>
      <c r="C133" s="17"/>
      <c r="D133" s="17"/>
      <c r="E133" s="17"/>
      <c r="F133" s="17"/>
      <c r="G133" s="17"/>
      <c r="H133" s="17"/>
      <c r="I133" s="17"/>
      <c r="J133" s="17"/>
      <c r="K133" s="17"/>
      <c r="L133" s="17"/>
      <c r="M133" s="17"/>
      <c r="N133" s="17"/>
      <c r="O133" s="17"/>
      <c r="P133" s="17"/>
      <c r="Q133" s="17"/>
      <c r="R133" s="17"/>
    </row>
    <row r="134" spans="2:18">
      <c r="B134" s="17"/>
      <c r="C134" s="17"/>
      <c r="D134" s="17"/>
      <c r="E134" s="17"/>
      <c r="F134" s="17"/>
      <c r="G134" s="17"/>
      <c r="H134" s="17"/>
      <c r="I134" s="17"/>
      <c r="J134" s="17"/>
      <c r="K134" s="17"/>
      <c r="L134" s="17"/>
      <c r="M134" s="17"/>
      <c r="N134" s="17"/>
      <c r="O134" s="17"/>
      <c r="P134" s="17"/>
      <c r="Q134" s="17"/>
      <c r="R134" s="17"/>
    </row>
    <row r="135" spans="2:18">
      <c r="B135" s="17"/>
      <c r="C135" s="17"/>
      <c r="D135" s="17"/>
      <c r="E135" s="17"/>
      <c r="F135" s="17"/>
      <c r="G135" s="17"/>
      <c r="H135" s="17"/>
      <c r="I135" s="17"/>
      <c r="J135" s="17"/>
      <c r="K135" s="17"/>
      <c r="L135" s="17"/>
      <c r="M135" s="17"/>
      <c r="N135" s="17"/>
      <c r="O135" s="17"/>
      <c r="P135" s="17"/>
      <c r="Q135" s="17"/>
      <c r="R135" s="17"/>
    </row>
    <row r="136" spans="2:18">
      <c r="B136" s="17"/>
      <c r="C136" s="17"/>
      <c r="D136" s="17"/>
      <c r="E136" s="17"/>
      <c r="F136" s="17"/>
      <c r="G136" s="17"/>
      <c r="H136" s="17"/>
      <c r="I136" s="17"/>
      <c r="J136" s="17"/>
      <c r="K136" s="17"/>
      <c r="L136" s="17"/>
      <c r="M136" s="17"/>
      <c r="N136" s="17"/>
      <c r="O136" s="17"/>
      <c r="P136" s="17"/>
      <c r="Q136" s="17"/>
      <c r="R136" s="17"/>
    </row>
    <row r="137" spans="2:18">
      <c r="B137" s="17"/>
      <c r="C137" s="17"/>
      <c r="D137" s="17"/>
      <c r="E137" s="17"/>
      <c r="F137" s="17"/>
      <c r="G137" s="17"/>
      <c r="H137" s="17"/>
      <c r="I137" s="17"/>
      <c r="J137" s="17"/>
      <c r="K137" s="17"/>
      <c r="L137" s="17"/>
      <c r="M137" s="17"/>
      <c r="N137" s="17"/>
      <c r="O137" s="17"/>
      <c r="P137" s="17"/>
      <c r="Q137" s="17"/>
      <c r="R137" s="17"/>
    </row>
    <row r="138" spans="2:18">
      <c r="B138" s="17"/>
      <c r="C138" s="17"/>
      <c r="D138" s="17"/>
      <c r="E138" s="17"/>
      <c r="F138" s="17"/>
      <c r="G138" s="17"/>
      <c r="H138" s="17"/>
      <c r="I138" s="17"/>
      <c r="J138" s="17"/>
      <c r="K138" s="17"/>
      <c r="L138" s="17"/>
      <c r="M138" s="17"/>
      <c r="N138" s="17"/>
      <c r="O138" s="17"/>
      <c r="P138" s="17"/>
      <c r="Q138" s="17"/>
      <c r="R138" s="17"/>
    </row>
  </sheetData>
  <pageMargins left="0.511811024" right="0.511811024" top="0.78740157499999996" bottom="0.78740157499999996" header="0.31496062000000002" footer="0.31496062000000002"/>
  <pageSetup paperSize="9" scale="59" orientation="portrait" horizontalDpi="4294967293" r:id="rId1"/>
  <rowBreaks count="1" manualBreakCount="1">
    <brk id="69" min="1" max="17" man="1"/>
  </rowBreaks>
  <drawing r:id="rId2"/>
</worksheet>
</file>

<file path=xl/worksheets/sheet3.xml><?xml version="1.0" encoding="utf-8"?>
<worksheet xmlns="http://schemas.openxmlformats.org/spreadsheetml/2006/main" xmlns:r="http://schemas.openxmlformats.org/officeDocument/2006/relationships">
  <dimension ref="B1:G85"/>
  <sheetViews>
    <sheetView tabSelected="1" view="pageBreakPreview" topLeftCell="A70" zoomScale="130" zoomScaleSheetLayoutView="130" workbookViewId="0">
      <selection activeCell="D84" sqref="D84"/>
    </sheetView>
  </sheetViews>
  <sheetFormatPr defaultColWidth="9.109375" defaultRowHeight="14.4"/>
  <cols>
    <col min="1" max="1" width="9.109375" style="27"/>
    <col min="2" max="2" width="10" style="27" customWidth="1"/>
    <col min="3" max="3" width="67" style="1" bestFit="1" customWidth="1"/>
    <col min="4" max="4" width="19.6640625" style="3" customWidth="1"/>
    <col min="5" max="5" width="26.5546875" style="5" customWidth="1"/>
    <col min="6" max="16384" width="9.109375" style="27"/>
  </cols>
  <sheetData>
    <row r="1" spans="2:5" ht="24" customHeight="1" thickBot="1"/>
    <row r="2" spans="2:5" ht="15.75" customHeight="1">
      <c r="B2" s="287"/>
      <c r="C2" s="275" t="s">
        <v>287</v>
      </c>
      <c r="D2" s="276"/>
      <c r="E2" s="277"/>
    </row>
    <row r="3" spans="2:5" ht="16.5" customHeight="1">
      <c r="B3" s="288"/>
      <c r="C3" s="278"/>
      <c r="D3" s="278"/>
      <c r="E3" s="279"/>
    </row>
    <row r="4" spans="2:5" ht="13.5" customHeight="1">
      <c r="B4" s="289"/>
      <c r="C4" s="280"/>
      <c r="D4" s="280"/>
      <c r="E4" s="281"/>
    </row>
    <row r="5" spans="2:5" ht="13.5" customHeight="1">
      <c r="B5" s="284" t="s">
        <v>288</v>
      </c>
      <c r="C5" s="285"/>
      <c r="D5" s="180"/>
      <c r="E5" s="209"/>
    </row>
    <row r="6" spans="2:5" ht="13.5" customHeight="1">
      <c r="B6" s="282" t="s">
        <v>9653</v>
      </c>
      <c r="C6" s="283"/>
      <c r="D6" s="286" t="s">
        <v>9652</v>
      </c>
      <c r="E6" s="210" t="s">
        <v>993</v>
      </c>
    </row>
    <row r="7" spans="2:5" ht="13.5" customHeight="1">
      <c r="B7" s="211"/>
      <c r="C7" s="179"/>
      <c r="D7" s="286"/>
      <c r="E7" s="210" t="s">
        <v>994</v>
      </c>
    </row>
    <row r="8" spans="2:5" ht="13.5" customHeight="1">
      <c r="B8" s="212"/>
      <c r="C8" s="181"/>
      <c r="D8" s="4"/>
      <c r="E8" s="213" t="s">
        <v>289</v>
      </c>
    </row>
    <row r="9" spans="2:5" ht="19.95" customHeight="1">
      <c r="B9" s="265" t="s">
        <v>286</v>
      </c>
      <c r="C9" s="266"/>
      <c r="D9" s="266"/>
      <c r="E9" s="267"/>
    </row>
    <row r="10" spans="2:5" ht="19.95" customHeight="1">
      <c r="B10" s="214" t="s">
        <v>44</v>
      </c>
      <c r="C10" s="263" t="s">
        <v>54</v>
      </c>
      <c r="D10" s="263"/>
      <c r="E10" s="264"/>
    </row>
    <row r="11" spans="2:5">
      <c r="B11" s="215" t="s">
        <v>47</v>
      </c>
      <c r="C11" s="184" t="s">
        <v>5</v>
      </c>
      <c r="D11" s="183" t="s">
        <v>1</v>
      </c>
      <c r="E11" s="216"/>
    </row>
    <row r="12" spans="2:5">
      <c r="B12" s="217"/>
      <c r="C12" s="18" t="s">
        <v>0</v>
      </c>
      <c r="D12" s="185">
        <f>NMO!E81</f>
        <v>122.80628520034584</v>
      </c>
      <c r="E12" s="218"/>
    </row>
    <row r="13" spans="2:5">
      <c r="B13" s="217"/>
      <c r="C13" s="18" t="s">
        <v>2</v>
      </c>
      <c r="D13" s="185">
        <v>35</v>
      </c>
      <c r="E13" s="218"/>
    </row>
    <row r="14" spans="2:5">
      <c r="B14" s="217"/>
      <c r="C14" s="18" t="s">
        <v>3</v>
      </c>
      <c r="D14" s="185">
        <v>12.44</v>
      </c>
      <c r="E14" s="218"/>
    </row>
    <row r="15" spans="2:5">
      <c r="B15" s="219" t="s">
        <v>48</v>
      </c>
      <c r="C15" s="187" t="s">
        <v>6</v>
      </c>
      <c r="D15" s="188" t="s">
        <v>7</v>
      </c>
      <c r="E15" s="216"/>
    </row>
    <row r="16" spans="2:5" ht="18.75" customHeight="1">
      <c r="B16" s="220"/>
      <c r="C16" s="18" t="s">
        <v>4</v>
      </c>
      <c r="D16" s="23">
        <v>0</v>
      </c>
      <c r="E16" s="218"/>
    </row>
    <row r="17" spans="2:5" ht="17.25" customHeight="1">
      <c r="B17" s="219" t="s">
        <v>49</v>
      </c>
      <c r="C17" s="184" t="s">
        <v>8</v>
      </c>
      <c r="D17" s="188" t="s">
        <v>9</v>
      </c>
      <c r="E17" s="221" t="s">
        <v>1</v>
      </c>
    </row>
    <row r="18" spans="2:5" ht="20.25" customHeight="1">
      <c r="B18" s="217"/>
      <c r="C18" s="18" t="s">
        <v>10</v>
      </c>
      <c r="D18" s="186">
        <v>1.33</v>
      </c>
      <c r="E18" s="222">
        <f>D18*D12</f>
        <v>163.33235931645999</v>
      </c>
    </row>
    <row r="19" spans="2:5">
      <c r="B19" s="217"/>
      <c r="C19" s="18" t="s">
        <v>11</v>
      </c>
      <c r="D19" s="186">
        <v>1.33</v>
      </c>
      <c r="E19" s="222">
        <f>D19*D14</f>
        <v>16.545200000000001</v>
      </c>
    </row>
    <row r="20" spans="2:5">
      <c r="B20" s="217"/>
      <c r="C20" s="18" t="s">
        <v>12</v>
      </c>
      <c r="D20" s="186">
        <v>1.33</v>
      </c>
      <c r="E20" s="222">
        <f>D13*1.33</f>
        <v>46.550000000000004</v>
      </c>
    </row>
    <row r="21" spans="2:5">
      <c r="B21" s="217"/>
      <c r="C21" s="18" t="s">
        <v>13</v>
      </c>
      <c r="D21" s="186" t="s">
        <v>16</v>
      </c>
      <c r="E21" s="223">
        <v>31</v>
      </c>
    </row>
    <row r="22" spans="2:5">
      <c r="B22" s="217"/>
      <c r="C22" s="18" t="s">
        <v>14</v>
      </c>
      <c r="D22" s="186" t="s">
        <v>16</v>
      </c>
      <c r="E22" s="222">
        <v>0</v>
      </c>
    </row>
    <row r="23" spans="2:5">
      <c r="B23" s="217"/>
      <c r="C23" s="18" t="s">
        <v>15</v>
      </c>
      <c r="D23" s="186" t="s">
        <v>16</v>
      </c>
      <c r="E23" s="222">
        <f>SUM(E18,E19,E20,E21,E22)</f>
        <v>257.42755931646002</v>
      </c>
    </row>
    <row r="24" spans="2:5">
      <c r="B24" s="224" t="s">
        <v>50</v>
      </c>
      <c r="C24" s="187" t="s">
        <v>245</v>
      </c>
      <c r="D24" s="188" t="s">
        <v>18</v>
      </c>
      <c r="E24" s="216"/>
    </row>
    <row r="25" spans="2:5">
      <c r="B25" s="217"/>
      <c r="C25" s="18" t="s">
        <v>17</v>
      </c>
      <c r="D25" s="186">
        <v>0.8</v>
      </c>
      <c r="E25" s="218"/>
    </row>
    <row r="26" spans="2:5">
      <c r="B26" s="224" t="s">
        <v>51</v>
      </c>
      <c r="C26" s="187" t="s">
        <v>41</v>
      </c>
      <c r="D26" s="188" t="s">
        <v>19</v>
      </c>
      <c r="E26" s="216"/>
    </row>
    <row r="27" spans="2:5">
      <c r="B27" s="217"/>
      <c r="C27" s="18" t="s">
        <v>283</v>
      </c>
      <c r="D27" s="186">
        <v>1.05</v>
      </c>
      <c r="E27" s="218"/>
    </row>
    <row r="28" spans="2:5">
      <c r="B28" s="217"/>
      <c r="C28" s="18"/>
      <c r="D28" s="186"/>
      <c r="E28" s="218"/>
    </row>
    <row r="29" spans="2:5" ht="30" customHeight="1">
      <c r="B29" s="215" t="s">
        <v>52</v>
      </c>
      <c r="C29" s="184" t="s">
        <v>42</v>
      </c>
      <c r="D29" s="188" t="s">
        <v>20</v>
      </c>
      <c r="E29" s="216"/>
    </row>
    <row r="30" spans="2:5">
      <c r="B30" s="217"/>
      <c r="C30" s="18" t="s">
        <v>284</v>
      </c>
      <c r="D30" s="23">
        <v>1</v>
      </c>
      <c r="E30" s="218"/>
    </row>
    <row r="31" spans="2:5">
      <c r="B31" s="224" t="s">
        <v>53</v>
      </c>
      <c r="C31" s="271" t="s">
        <v>461</v>
      </c>
      <c r="D31" s="271"/>
      <c r="E31" s="272"/>
    </row>
    <row r="32" spans="2:5">
      <c r="B32" s="225"/>
      <c r="C32" s="189" t="s">
        <v>279</v>
      </c>
      <c r="D32" s="186" t="s">
        <v>278</v>
      </c>
      <c r="E32" s="218"/>
    </row>
    <row r="33" spans="2:5">
      <c r="B33" s="225"/>
      <c r="C33" s="189" t="s">
        <v>22</v>
      </c>
      <c r="D33" s="190">
        <v>44652</v>
      </c>
      <c r="E33" s="218"/>
    </row>
    <row r="34" spans="2:5">
      <c r="B34" s="225"/>
      <c r="C34" s="189" t="s">
        <v>21</v>
      </c>
      <c r="D34" s="191" t="s">
        <v>990</v>
      </c>
      <c r="E34" s="218"/>
    </row>
    <row r="35" spans="2:5" ht="15" customHeight="1">
      <c r="B35" s="225"/>
      <c r="C35" s="189" t="s">
        <v>244</v>
      </c>
      <c r="D35" s="192">
        <f>'Tabela 53_Centro Oeste D'!C238</f>
        <v>1626.25</v>
      </c>
      <c r="E35" s="218"/>
    </row>
    <row r="36" spans="2:5" ht="5.25" hidden="1" customHeight="1" thickBot="1">
      <c r="B36" s="217"/>
      <c r="C36" s="18"/>
      <c r="D36" s="186"/>
      <c r="E36" s="218"/>
    </row>
    <row r="37" spans="2:5">
      <c r="B37" s="214" t="s">
        <v>45</v>
      </c>
      <c r="C37" s="263" t="s">
        <v>291</v>
      </c>
      <c r="D37" s="263"/>
      <c r="E37" s="264"/>
    </row>
    <row r="38" spans="2:5">
      <c r="B38" s="224" t="s">
        <v>55</v>
      </c>
      <c r="C38" s="187" t="s">
        <v>28</v>
      </c>
      <c r="D38" s="188" t="s">
        <v>27</v>
      </c>
      <c r="E38" s="226">
        <f>SUM(D39:D42)</f>
        <v>1129.7939689730458</v>
      </c>
    </row>
    <row r="39" spans="2:5">
      <c r="B39" s="217"/>
      <c r="C39" s="18" t="s">
        <v>23</v>
      </c>
      <c r="D39" s="23">
        <f>517.95+(4.5*E20)</f>
        <v>727.42500000000007</v>
      </c>
      <c r="E39" s="218"/>
    </row>
    <row r="40" spans="2:5">
      <c r="B40" s="217"/>
      <c r="C40" s="18" t="s">
        <v>24</v>
      </c>
      <c r="D40" s="23">
        <f>1.55*(0.5*E23)</f>
        <v>199.50635847025652</v>
      </c>
      <c r="E40" s="218"/>
    </row>
    <row r="41" spans="2:5">
      <c r="B41" s="217"/>
      <c r="C41" s="18" t="s">
        <v>25</v>
      </c>
      <c r="D41" s="23">
        <f>0.77*(E18+E19)</f>
        <v>138.50572067367418</v>
      </c>
      <c r="E41" s="218"/>
    </row>
    <row r="42" spans="2:5">
      <c r="B42" s="227"/>
      <c r="C42" s="189" t="s">
        <v>26</v>
      </c>
      <c r="D42" s="23">
        <f>0.25*E23</f>
        <v>64.356889829115005</v>
      </c>
      <c r="E42" s="218"/>
    </row>
    <row r="43" spans="2:5">
      <c r="B43" s="224" t="s">
        <v>56</v>
      </c>
      <c r="C43" s="187" t="s">
        <v>277</v>
      </c>
      <c r="D43" s="188" t="s">
        <v>27</v>
      </c>
      <c r="E43" s="216">
        <f>SUM(D44:D48)</f>
        <v>446.53999999999996</v>
      </c>
    </row>
    <row r="44" spans="2:5">
      <c r="B44" s="217"/>
      <c r="C44" s="18" t="s">
        <v>29</v>
      </c>
      <c r="D44" s="186">
        <v>104.88</v>
      </c>
      <c r="E44" s="218"/>
    </row>
    <row r="45" spans="2:5">
      <c r="B45" s="217"/>
      <c r="C45" s="18" t="s">
        <v>30</v>
      </c>
      <c r="D45" s="186">
        <v>93.45</v>
      </c>
      <c r="E45" s="218"/>
    </row>
    <row r="46" spans="2:5">
      <c r="B46" s="217"/>
      <c r="C46" s="18" t="s">
        <v>31</v>
      </c>
      <c r="D46" s="186">
        <v>215.14</v>
      </c>
      <c r="E46" s="218"/>
    </row>
    <row r="47" spans="2:5">
      <c r="B47" s="217"/>
      <c r="C47" s="18" t="s">
        <v>32</v>
      </c>
      <c r="D47" s="186">
        <v>14.77</v>
      </c>
      <c r="E47" s="218"/>
    </row>
    <row r="48" spans="2:5">
      <c r="B48" s="217"/>
      <c r="C48" s="18" t="s">
        <v>33</v>
      </c>
      <c r="D48" s="23">
        <v>18.3</v>
      </c>
      <c r="E48" s="218"/>
    </row>
    <row r="49" spans="2:5">
      <c r="B49" s="217"/>
      <c r="C49" s="18" t="s">
        <v>38</v>
      </c>
      <c r="D49" s="186">
        <v>93.45</v>
      </c>
      <c r="E49" s="218"/>
    </row>
    <row r="50" spans="2:5">
      <c r="B50" s="215" t="s">
        <v>57</v>
      </c>
      <c r="C50" s="273" t="s">
        <v>246</v>
      </c>
      <c r="D50" s="273"/>
      <c r="E50" s="274"/>
    </row>
    <row r="51" spans="2:5" ht="29.25" customHeight="1">
      <c r="B51" s="228"/>
      <c r="C51" s="193" t="s">
        <v>34</v>
      </c>
      <c r="D51" s="186" t="s">
        <v>35</v>
      </c>
      <c r="E51" s="229" t="s">
        <v>39</v>
      </c>
    </row>
    <row r="52" spans="2:5">
      <c r="B52" s="217"/>
      <c r="C52" s="18" t="s">
        <v>36</v>
      </c>
      <c r="D52" s="194">
        <v>0.7</v>
      </c>
      <c r="E52" s="222">
        <f>D52*D39</f>
        <v>509.19749999999999</v>
      </c>
    </row>
    <row r="53" spans="2:5">
      <c r="B53" s="217"/>
      <c r="C53" s="18" t="s">
        <v>24</v>
      </c>
      <c r="D53" s="194">
        <v>0.7</v>
      </c>
      <c r="E53" s="222">
        <f>D40*D53</f>
        <v>139.65445092917955</v>
      </c>
    </row>
    <row r="54" spans="2:5">
      <c r="B54" s="217"/>
      <c r="C54" s="18" t="s">
        <v>25</v>
      </c>
      <c r="D54" s="194">
        <v>0.7</v>
      </c>
      <c r="E54" s="222">
        <f>D54*D41</f>
        <v>96.95400447157192</v>
      </c>
    </row>
    <row r="55" spans="2:5">
      <c r="B55" s="217"/>
      <c r="C55" s="18" t="s">
        <v>33</v>
      </c>
      <c r="D55" s="194">
        <v>0.7</v>
      </c>
      <c r="E55" s="222">
        <f>D55*D48</f>
        <v>12.81</v>
      </c>
    </row>
    <row r="56" spans="2:5">
      <c r="B56" s="217"/>
      <c r="C56" s="18" t="s">
        <v>26</v>
      </c>
      <c r="D56" s="194">
        <v>0.6</v>
      </c>
      <c r="E56" s="222">
        <f>D56*D42</f>
        <v>38.614133897469003</v>
      </c>
    </row>
    <row r="57" spans="2:5">
      <c r="B57" s="217"/>
      <c r="C57" s="18" t="s">
        <v>37</v>
      </c>
      <c r="D57" s="194">
        <v>0.6</v>
      </c>
      <c r="E57" s="222">
        <f>D57*D47</f>
        <v>8.8620000000000001</v>
      </c>
    </row>
    <row r="58" spans="2:5">
      <c r="B58" s="217"/>
      <c r="C58" s="18" t="s">
        <v>38</v>
      </c>
      <c r="D58" s="194">
        <v>0.6</v>
      </c>
      <c r="E58" s="222">
        <f>D58*D49</f>
        <v>56.07</v>
      </c>
    </row>
    <row r="59" spans="2:5">
      <c r="B59" s="217"/>
      <c r="C59" s="18" t="s">
        <v>29</v>
      </c>
      <c r="D59" s="194">
        <v>0.5</v>
      </c>
      <c r="E59" s="222">
        <f>D59*D44</f>
        <v>52.44</v>
      </c>
    </row>
    <row r="60" spans="2:5">
      <c r="B60" s="217"/>
      <c r="C60" s="18" t="s">
        <v>30</v>
      </c>
      <c r="D60" s="194">
        <v>0.5</v>
      </c>
      <c r="E60" s="222">
        <f>D60*D45</f>
        <v>46.725000000000001</v>
      </c>
    </row>
    <row r="61" spans="2:5">
      <c r="B61" s="217"/>
      <c r="C61" s="18" t="s">
        <v>31</v>
      </c>
      <c r="D61" s="194">
        <v>0.5</v>
      </c>
      <c r="E61" s="222">
        <v>0.25</v>
      </c>
    </row>
    <row r="62" spans="2:5" ht="30" customHeight="1">
      <c r="B62" s="215" t="s">
        <v>58</v>
      </c>
      <c r="C62" s="183" t="s">
        <v>247</v>
      </c>
      <c r="D62" s="188"/>
      <c r="E62" s="230"/>
    </row>
    <row r="63" spans="2:5" ht="13.5" customHeight="1">
      <c r="B63" s="228"/>
      <c r="C63" s="195" t="s">
        <v>280</v>
      </c>
      <c r="D63" s="196">
        <f>((E43+E38)/0.33)</f>
        <v>4776.7696029486233</v>
      </c>
      <c r="E63" s="229"/>
    </row>
    <row r="64" spans="2:5" ht="15" customHeight="1">
      <c r="B64" s="228"/>
      <c r="C64" s="195" t="s">
        <v>281</v>
      </c>
      <c r="D64" s="196">
        <f>D63-(E38+E43)</f>
        <v>3200.4356339755777</v>
      </c>
      <c r="E64" s="229"/>
    </row>
    <row r="65" spans="2:7" ht="30" customHeight="1">
      <c r="B65" s="228"/>
      <c r="C65" s="193" t="s">
        <v>34</v>
      </c>
      <c r="D65" s="193" t="s">
        <v>40</v>
      </c>
      <c r="E65" s="229" t="s">
        <v>39</v>
      </c>
    </row>
    <row r="66" spans="2:7">
      <c r="B66" s="228"/>
      <c r="C66" s="193" t="s">
        <v>282</v>
      </c>
      <c r="D66" s="197">
        <v>0.05</v>
      </c>
      <c r="E66" s="222">
        <f>D66*D64</f>
        <v>160.02178169877891</v>
      </c>
    </row>
    <row r="67" spans="2:7" ht="5.25" customHeight="1">
      <c r="B67" s="217"/>
      <c r="C67" s="18"/>
      <c r="D67" s="186"/>
      <c r="E67" s="218"/>
    </row>
    <row r="68" spans="2:7">
      <c r="B68" s="214" t="s">
        <v>46</v>
      </c>
      <c r="C68" s="263" t="s">
        <v>43</v>
      </c>
      <c r="D68" s="263"/>
      <c r="E68" s="264"/>
    </row>
    <row r="69" spans="2:7">
      <c r="B69" s="220"/>
      <c r="C69" s="18"/>
      <c r="D69" s="186"/>
      <c r="E69" s="218"/>
    </row>
    <row r="70" spans="2:7">
      <c r="B70" s="220"/>
      <c r="C70" s="18"/>
      <c r="D70" s="186"/>
      <c r="E70" s="218"/>
    </row>
    <row r="71" spans="2:7">
      <c r="B71" s="220"/>
      <c r="C71" s="18"/>
      <c r="D71" s="186"/>
      <c r="E71" s="218"/>
      <c r="G71"/>
    </row>
    <row r="72" spans="2:7">
      <c r="B72" s="220"/>
      <c r="C72" s="18"/>
      <c r="D72" s="186"/>
      <c r="E72" s="218"/>
    </row>
    <row r="73" spans="2:7">
      <c r="B73" s="220"/>
      <c r="C73" s="18"/>
      <c r="D73" s="186"/>
      <c r="E73" s="218"/>
    </row>
    <row r="74" spans="2:7">
      <c r="B74" s="220"/>
      <c r="C74" s="18"/>
      <c r="D74" s="186"/>
      <c r="E74" s="218"/>
      <c r="F74" s="26"/>
    </row>
    <row r="75" spans="2:7" ht="15" thickBot="1">
      <c r="B75" s="244"/>
      <c r="C75" s="245"/>
      <c r="D75" s="246"/>
      <c r="E75" s="247"/>
    </row>
    <row r="76" spans="2:7" ht="28.8">
      <c r="B76" s="231"/>
      <c r="C76" s="198" t="s">
        <v>991</v>
      </c>
      <c r="D76" s="199">
        <f>((D25*D27*D30*(SUM(E52:E61)))+(D66*D64))*D35</f>
        <v>1573797.8053234736</v>
      </c>
      <c r="E76" s="232">
        <v>1</v>
      </c>
    </row>
    <row r="77" spans="2:7" ht="28.8">
      <c r="B77" s="233" t="s">
        <v>9647</v>
      </c>
      <c r="C77" s="198" t="s">
        <v>9714</v>
      </c>
      <c r="D77" s="199">
        <f>TRUNC((D76*0.6),2)</f>
        <v>944278.68</v>
      </c>
      <c r="E77" s="232">
        <v>0.6</v>
      </c>
    </row>
    <row r="78" spans="2:7" ht="28.8">
      <c r="B78" s="233" t="s">
        <v>9650</v>
      </c>
      <c r="C78" s="198" t="s">
        <v>9715</v>
      </c>
      <c r="D78" s="199">
        <f>TRUNC((D76*0.2),2)</f>
        <v>314759.56</v>
      </c>
      <c r="E78" s="232">
        <v>0.2</v>
      </c>
    </row>
    <row r="79" spans="2:7" ht="28.8">
      <c r="B79" s="233" t="s">
        <v>9651</v>
      </c>
      <c r="C79" s="198" t="s">
        <v>9716</v>
      </c>
      <c r="D79" s="199">
        <f>TRUNC((D76*0.2),2)</f>
        <v>314759.56</v>
      </c>
      <c r="E79" s="232">
        <v>0.2</v>
      </c>
    </row>
    <row r="80" spans="2:7" ht="15" customHeight="1" thickBot="1">
      <c r="B80" s="268" t="s">
        <v>59</v>
      </c>
      <c r="C80" s="269"/>
      <c r="D80" s="269"/>
      <c r="E80" s="270"/>
    </row>
    <row r="83" spans="4:4">
      <c r="D83" s="3">
        <v>944278.68</v>
      </c>
    </row>
    <row r="84" spans="4:4">
      <c r="D84" s="3">
        <v>314759.56</v>
      </c>
    </row>
    <row r="85" spans="4:4">
      <c r="D85" s="3">
        <v>314759.56</v>
      </c>
    </row>
  </sheetData>
  <mergeCells count="12">
    <mergeCell ref="B80:E80"/>
    <mergeCell ref="B2:B4"/>
    <mergeCell ref="C2:E4"/>
    <mergeCell ref="B5:C5"/>
    <mergeCell ref="B6:C6"/>
    <mergeCell ref="D6:D7"/>
    <mergeCell ref="B9:E9"/>
    <mergeCell ref="C10:E10"/>
    <mergeCell ref="C31:E31"/>
    <mergeCell ref="C37:E37"/>
    <mergeCell ref="C50:E50"/>
    <mergeCell ref="C68:E68"/>
  </mergeCells>
  <printOptions horizontalCentered="1"/>
  <pageMargins left="0.51181102362204722" right="0.51181102362204722" top="0.78740157480314965" bottom="0.78740157480314965" header="0.31496062992125984" footer="0.31496062992125984"/>
  <pageSetup paperSize="9" scale="70" fitToHeight="2" orientation="portrait" horizontalDpi="4294967293" r:id="rId1"/>
  <headerFooter>
    <oddFooter>Página &amp;P de &amp;N</oddFooter>
  </headerFooter>
  <rowBreaks count="1" manualBreakCount="1">
    <brk id="61" min="1" max="4" man="1"/>
  </rowBreaks>
  <drawing r:id="rId2"/>
</worksheet>
</file>

<file path=xl/worksheets/sheet4.xml><?xml version="1.0" encoding="utf-8"?>
<worksheet xmlns="http://schemas.openxmlformats.org/spreadsheetml/2006/main" xmlns:r="http://schemas.openxmlformats.org/officeDocument/2006/relationships">
  <dimension ref="A1:F85"/>
  <sheetViews>
    <sheetView showGridLines="0" view="pageBreakPreview" topLeftCell="A61" zoomScale="110" zoomScaleNormal="130" zoomScaleSheetLayoutView="110" workbookViewId="0">
      <selection activeCell="H75" sqref="H75"/>
    </sheetView>
  </sheetViews>
  <sheetFormatPr defaultColWidth="9.109375" defaultRowHeight="13.2"/>
  <cols>
    <col min="1" max="1" width="8" style="19" customWidth="1"/>
    <col min="2" max="2" width="15.77734375" style="20" customWidth="1"/>
    <col min="3" max="3" width="16.109375" style="20" customWidth="1"/>
    <col min="4" max="4" width="69.33203125" style="19" customWidth="1"/>
    <col min="5" max="5" width="10.5546875" style="20" customWidth="1"/>
    <col min="6" max="6" width="20.33203125" style="21" customWidth="1"/>
    <col min="7" max="7" width="9.109375" style="19"/>
    <col min="8" max="8" width="20.33203125" style="19" customWidth="1"/>
    <col min="9" max="16384" width="9.109375" style="19"/>
  </cols>
  <sheetData>
    <row r="1" spans="1:6" ht="13.8" thickBot="1">
      <c r="A1" s="29"/>
      <c r="B1" s="28"/>
      <c r="C1" s="28"/>
      <c r="D1" s="29"/>
      <c r="E1" s="28"/>
      <c r="F1" s="30"/>
    </row>
    <row r="2" spans="1:6" ht="54" customHeight="1">
      <c r="A2" s="29"/>
      <c r="B2" s="253"/>
      <c r="C2" s="290" t="s">
        <v>10076</v>
      </c>
      <c r="D2" s="290"/>
      <c r="E2" s="290"/>
      <c r="F2" s="291"/>
    </row>
    <row r="3" spans="1:6" ht="19.95" customHeight="1">
      <c r="A3" s="29"/>
      <c r="B3" s="265" t="s">
        <v>248</v>
      </c>
      <c r="C3" s="266"/>
      <c r="D3" s="266"/>
      <c r="E3" s="266"/>
      <c r="F3" s="267"/>
    </row>
    <row r="4" spans="1:6" ht="19.95" customHeight="1">
      <c r="A4" s="29"/>
      <c r="B4" s="250" t="s">
        <v>44</v>
      </c>
      <c r="C4" s="251"/>
      <c r="D4" s="292" t="s">
        <v>249</v>
      </c>
      <c r="E4" s="292"/>
      <c r="F4" s="293"/>
    </row>
    <row r="5" spans="1:6" ht="19.95" customHeight="1">
      <c r="A5" s="29"/>
      <c r="B5" s="214" t="s">
        <v>250</v>
      </c>
      <c r="C5" s="182" t="s">
        <v>9711</v>
      </c>
      <c r="D5" s="182" t="s">
        <v>251</v>
      </c>
      <c r="E5" s="182" t="s">
        <v>252</v>
      </c>
      <c r="F5" s="235" t="s">
        <v>253</v>
      </c>
    </row>
    <row r="6" spans="1:6">
      <c r="A6" s="29"/>
      <c r="B6" s="236" t="s">
        <v>6119</v>
      </c>
      <c r="C6" s="200" t="s">
        <v>1101</v>
      </c>
      <c r="D6" s="201" t="s">
        <v>6120</v>
      </c>
      <c r="E6" s="200" t="s">
        <v>254</v>
      </c>
      <c r="F6" s="254">
        <v>201499.63122119999</v>
      </c>
    </row>
    <row r="7" spans="1:6">
      <c r="A7" s="29"/>
      <c r="B7" s="236" t="s">
        <v>996</v>
      </c>
      <c r="C7" s="200" t="s">
        <v>1126</v>
      </c>
      <c r="D7" s="201" t="s">
        <v>9654</v>
      </c>
      <c r="E7" s="200" t="s">
        <v>254</v>
      </c>
      <c r="F7" s="254">
        <v>114470.28082640001</v>
      </c>
    </row>
    <row r="8" spans="1:6">
      <c r="A8" s="29"/>
      <c r="B8" s="236" t="s">
        <v>997</v>
      </c>
      <c r="C8" s="200" t="s">
        <v>1126</v>
      </c>
      <c r="D8" s="201" t="s">
        <v>9655</v>
      </c>
      <c r="E8" s="200" t="s">
        <v>254</v>
      </c>
      <c r="F8" s="254">
        <v>91670.047607300003</v>
      </c>
    </row>
    <row r="9" spans="1:6">
      <c r="A9" s="29"/>
      <c r="B9" s="236" t="s">
        <v>995</v>
      </c>
      <c r="C9" s="200" t="s">
        <v>1126</v>
      </c>
      <c r="D9" s="201" t="s">
        <v>9656</v>
      </c>
      <c r="E9" s="200" t="s">
        <v>254</v>
      </c>
      <c r="F9" s="254">
        <v>100363.42241319999</v>
      </c>
    </row>
    <row r="10" spans="1:6">
      <c r="A10" s="29"/>
      <c r="B10" s="236" t="s">
        <v>998</v>
      </c>
      <c r="C10" s="200" t="s">
        <v>1126</v>
      </c>
      <c r="D10" s="201" t="s">
        <v>9657</v>
      </c>
      <c r="E10" s="200" t="s">
        <v>254</v>
      </c>
      <c r="F10" s="254">
        <v>58401.166191999997</v>
      </c>
    </row>
    <row r="11" spans="1:6">
      <c r="A11" s="29"/>
      <c r="B11" s="236" t="s">
        <v>506</v>
      </c>
      <c r="C11" s="200" t="s">
        <v>1101</v>
      </c>
      <c r="D11" s="201" t="s">
        <v>507</v>
      </c>
      <c r="E11" s="200" t="s">
        <v>254</v>
      </c>
      <c r="F11" s="254">
        <v>54225.148742199999</v>
      </c>
    </row>
    <row r="12" spans="1:6">
      <c r="A12" s="29"/>
      <c r="B12" s="236" t="s">
        <v>1000</v>
      </c>
      <c r="C12" s="200" t="s">
        <v>1126</v>
      </c>
      <c r="D12" s="201" t="s">
        <v>9658</v>
      </c>
      <c r="E12" s="200" t="s">
        <v>254</v>
      </c>
      <c r="F12" s="254">
        <v>36992.229116100003</v>
      </c>
    </row>
    <row r="13" spans="1:6">
      <c r="A13" s="29"/>
      <c r="B13" s="236" t="s">
        <v>6307</v>
      </c>
      <c r="C13" s="200" t="s">
        <v>1101</v>
      </c>
      <c r="D13" s="201" t="s">
        <v>6308</v>
      </c>
      <c r="E13" s="200" t="s">
        <v>254</v>
      </c>
      <c r="F13" s="254">
        <v>22887.280544199999</v>
      </c>
    </row>
    <row r="14" spans="1:6">
      <c r="A14" s="29"/>
      <c r="B14" s="236" t="s">
        <v>1001</v>
      </c>
      <c r="C14" s="200" t="s">
        <v>1126</v>
      </c>
      <c r="D14" s="201" t="s">
        <v>9659</v>
      </c>
      <c r="E14" s="200" t="s">
        <v>254</v>
      </c>
      <c r="F14" s="254">
        <v>36966.341013800004</v>
      </c>
    </row>
    <row r="15" spans="1:6">
      <c r="A15" s="29"/>
      <c r="B15" s="236" t="s">
        <v>999</v>
      </c>
      <c r="C15" s="200" t="s">
        <v>1126</v>
      </c>
      <c r="D15" s="201" t="s">
        <v>9660</v>
      </c>
      <c r="E15" s="200" t="s">
        <v>254</v>
      </c>
      <c r="F15" s="254">
        <v>28769.0979219</v>
      </c>
    </row>
    <row r="16" spans="1:6">
      <c r="A16" s="29"/>
      <c r="B16" s="236" t="s">
        <v>6431</v>
      </c>
      <c r="C16" s="200" t="s">
        <v>1101</v>
      </c>
      <c r="D16" s="201" t="s">
        <v>6432</v>
      </c>
      <c r="E16" s="200" t="s">
        <v>254</v>
      </c>
      <c r="F16" s="254">
        <v>15785.125118100001</v>
      </c>
    </row>
    <row r="17" spans="1:6">
      <c r="A17" s="29"/>
      <c r="B17" s="236" t="s">
        <v>1007</v>
      </c>
      <c r="C17" s="200" t="s">
        <v>1126</v>
      </c>
      <c r="D17" s="201" t="s">
        <v>9661</v>
      </c>
      <c r="E17" s="200" t="s">
        <v>254</v>
      </c>
      <c r="F17" s="254">
        <v>11801.3234426</v>
      </c>
    </row>
    <row r="18" spans="1:6">
      <c r="A18" s="29"/>
      <c r="B18" s="236" t="s">
        <v>1003</v>
      </c>
      <c r="C18" s="200" t="s">
        <v>1126</v>
      </c>
      <c r="D18" s="201" t="s">
        <v>9662</v>
      </c>
      <c r="E18" s="200" t="s">
        <v>254</v>
      </c>
      <c r="F18" s="254">
        <v>15434.718700199999</v>
      </c>
    </row>
    <row r="19" spans="1:6">
      <c r="A19" s="29"/>
      <c r="B19" s="236" t="s">
        <v>1002</v>
      </c>
      <c r="C19" s="200" t="s">
        <v>1126</v>
      </c>
      <c r="D19" s="201" t="s">
        <v>9663</v>
      </c>
      <c r="E19" s="200" t="s">
        <v>254</v>
      </c>
      <c r="F19" s="254">
        <v>17063.1058983</v>
      </c>
    </row>
    <row r="20" spans="1:6">
      <c r="A20" s="29"/>
      <c r="B20" s="236" t="s">
        <v>1005</v>
      </c>
      <c r="C20" s="200" t="s">
        <v>1126</v>
      </c>
      <c r="D20" s="201" t="s">
        <v>9664</v>
      </c>
      <c r="E20" s="200" t="s">
        <v>254</v>
      </c>
      <c r="F20" s="254">
        <v>10076.2417145</v>
      </c>
    </row>
    <row r="21" spans="1:6">
      <c r="A21" s="29"/>
      <c r="B21" s="236" t="s">
        <v>509</v>
      </c>
      <c r="C21" s="200" t="s">
        <v>1101</v>
      </c>
      <c r="D21" s="201" t="s">
        <v>9665</v>
      </c>
      <c r="E21" s="200" t="s">
        <v>254</v>
      </c>
      <c r="F21" s="254">
        <v>10182.5449673</v>
      </c>
    </row>
    <row r="22" spans="1:6">
      <c r="A22" s="29"/>
      <c r="B22" s="236" t="s">
        <v>1006</v>
      </c>
      <c r="C22" s="200" t="s">
        <v>1126</v>
      </c>
      <c r="D22" s="201" t="s">
        <v>9666</v>
      </c>
      <c r="E22" s="200" t="s">
        <v>254</v>
      </c>
      <c r="F22" s="254">
        <v>9493.6117945000005</v>
      </c>
    </row>
    <row r="23" spans="1:6">
      <c r="A23" s="29"/>
      <c r="B23" s="236" t="s">
        <v>1008</v>
      </c>
      <c r="C23" s="200" t="s">
        <v>1126</v>
      </c>
      <c r="D23" s="201" t="s">
        <v>9667</v>
      </c>
      <c r="E23" s="200" t="s">
        <v>254</v>
      </c>
      <c r="F23" s="254">
        <v>6489.3625247999998</v>
      </c>
    </row>
    <row r="24" spans="1:6">
      <c r="A24" s="29"/>
      <c r="B24" s="236" t="s">
        <v>6673</v>
      </c>
      <c r="C24" s="200" t="s">
        <v>1101</v>
      </c>
      <c r="D24" s="201" t="s">
        <v>6674</v>
      </c>
      <c r="E24" s="200" t="s">
        <v>254</v>
      </c>
      <c r="F24" s="254">
        <v>4355.7053130000004</v>
      </c>
    </row>
    <row r="25" spans="1:6">
      <c r="A25" s="29"/>
      <c r="B25" s="236" t="s">
        <v>1010</v>
      </c>
      <c r="C25" s="200" t="s">
        <v>1126</v>
      </c>
      <c r="D25" s="201" t="s">
        <v>9668</v>
      </c>
      <c r="E25" s="200" t="s">
        <v>254</v>
      </c>
      <c r="F25" s="254">
        <v>8135.6090769000002</v>
      </c>
    </row>
    <row r="26" spans="1:6">
      <c r="A26" s="29"/>
      <c r="B26" s="236" t="s">
        <v>6742</v>
      </c>
      <c r="C26" s="200" t="s">
        <v>1101</v>
      </c>
      <c r="D26" s="201" t="s">
        <v>6743</v>
      </c>
      <c r="E26" s="200" t="s">
        <v>254</v>
      </c>
      <c r="F26" s="254">
        <v>3321.7600788999998</v>
      </c>
    </row>
    <row r="27" spans="1:6">
      <c r="A27" s="29"/>
      <c r="B27" s="236" t="s">
        <v>1004</v>
      </c>
      <c r="C27" s="200" t="s">
        <v>1126</v>
      </c>
      <c r="D27" s="201" t="s">
        <v>9669</v>
      </c>
      <c r="E27" s="200" t="s">
        <v>254</v>
      </c>
      <c r="F27" s="254">
        <v>4181.0497090999997</v>
      </c>
    </row>
    <row r="28" spans="1:6">
      <c r="A28" s="29"/>
      <c r="B28" s="236" t="s">
        <v>1011</v>
      </c>
      <c r="C28" s="200" t="s">
        <v>1126</v>
      </c>
      <c r="D28" s="201" t="s">
        <v>9670</v>
      </c>
      <c r="E28" s="200" t="s">
        <v>254</v>
      </c>
      <c r="F28" s="254">
        <v>3994.1110586999998</v>
      </c>
    </row>
    <row r="29" spans="1:6">
      <c r="A29" s="29"/>
      <c r="B29" s="236" t="s">
        <v>6878</v>
      </c>
      <c r="C29" s="200" t="s">
        <v>1101</v>
      </c>
      <c r="D29" s="201" t="s">
        <v>6879</v>
      </c>
      <c r="E29" s="200" t="s">
        <v>254</v>
      </c>
      <c r="F29" s="254">
        <v>1832.7025289999999</v>
      </c>
    </row>
    <row r="30" spans="1:6">
      <c r="A30" s="29"/>
      <c r="B30" s="236" t="s">
        <v>1018</v>
      </c>
      <c r="C30" s="200" t="s">
        <v>1126</v>
      </c>
      <c r="D30" s="201" t="s">
        <v>9671</v>
      </c>
      <c r="E30" s="200" t="s">
        <v>254</v>
      </c>
      <c r="F30" s="254">
        <v>3145.5944591000002</v>
      </c>
    </row>
    <row r="31" spans="1:6">
      <c r="A31" s="29"/>
      <c r="B31" s="236" t="s">
        <v>1015</v>
      </c>
      <c r="C31" s="200" t="s">
        <v>1126</v>
      </c>
      <c r="D31" s="201" t="s">
        <v>9672</v>
      </c>
      <c r="E31" s="200" t="s">
        <v>254</v>
      </c>
      <c r="F31" s="254">
        <v>3116.7064946</v>
      </c>
    </row>
    <row r="32" spans="1:6">
      <c r="A32" s="29"/>
      <c r="B32" s="236" t="s">
        <v>1016</v>
      </c>
      <c r="C32" s="200" t="s">
        <v>1126</v>
      </c>
      <c r="D32" s="201" t="s">
        <v>9673</v>
      </c>
      <c r="E32" s="200" t="s">
        <v>254</v>
      </c>
      <c r="F32" s="254">
        <v>4119.0365287000004</v>
      </c>
    </row>
    <row r="33" spans="1:6">
      <c r="A33" s="29"/>
      <c r="B33" s="236" t="s">
        <v>6920</v>
      </c>
      <c r="C33" s="200" t="s">
        <v>1101</v>
      </c>
      <c r="D33" s="201" t="s">
        <v>6921</v>
      </c>
      <c r="E33" s="200" t="s">
        <v>254</v>
      </c>
      <c r="F33" s="254">
        <v>2354.0445599999998</v>
      </c>
    </row>
    <row r="34" spans="1:6">
      <c r="A34" s="29"/>
      <c r="B34" s="236" t="s">
        <v>1020</v>
      </c>
      <c r="C34" s="200" t="s">
        <v>1126</v>
      </c>
      <c r="D34" s="201" t="s">
        <v>9674</v>
      </c>
      <c r="E34" s="200" t="s">
        <v>254</v>
      </c>
      <c r="F34" s="254">
        <v>3986.4814587999999</v>
      </c>
    </row>
    <row r="35" spans="1:6">
      <c r="A35" s="29"/>
      <c r="B35" s="236" t="s">
        <v>1059</v>
      </c>
      <c r="C35" s="200" t="s">
        <v>1126</v>
      </c>
      <c r="D35" s="201" t="s">
        <v>9675</v>
      </c>
      <c r="E35" s="200" t="s">
        <v>254</v>
      </c>
      <c r="F35" s="254">
        <v>3670.9847577999999</v>
      </c>
    </row>
    <row r="36" spans="1:6">
      <c r="A36" s="29"/>
      <c r="B36" s="236" t="s">
        <v>1021</v>
      </c>
      <c r="C36" s="200" t="s">
        <v>1126</v>
      </c>
      <c r="D36" s="201" t="s">
        <v>9676</v>
      </c>
      <c r="E36" s="200" t="s">
        <v>254</v>
      </c>
      <c r="F36" s="254">
        <v>2378.1193822</v>
      </c>
    </row>
    <row r="37" spans="1:6">
      <c r="A37" s="29"/>
      <c r="B37" s="236" t="s">
        <v>1063</v>
      </c>
      <c r="C37" s="200" t="s">
        <v>1126</v>
      </c>
      <c r="D37" s="201" t="s">
        <v>9677</v>
      </c>
      <c r="E37" s="200" t="s">
        <v>254</v>
      </c>
      <c r="F37" s="254">
        <v>1706.3505938999999</v>
      </c>
    </row>
    <row r="38" spans="1:6">
      <c r="A38" s="29"/>
      <c r="B38" s="236" t="s">
        <v>1017</v>
      </c>
      <c r="C38" s="200" t="s">
        <v>1126</v>
      </c>
      <c r="D38" s="201" t="s">
        <v>9678</v>
      </c>
      <c r="E38" s="200" t="s">
        <v>254</v>
      </c>
      <c r="F38" s="254">
        <v>2085.1684581</v>
      </c>
    </row>
    <row r="39" spans="1:6">
      <c r="A39" s="29"/>
      <c r="B39" s="236" t="s">
        <v>1023</v>
      </c>
      <c r="C39" s="200" t="s">
        <v>1126</v>
      </c>
      <c r="D39" s="201" t="s">
        <v>9679</v>
      </c>
      <c r="E39" s="200" t="s">
        <v>254</v>
      </c>
      <c r="F39" s="254">
        <v>1655.5186589</v>
      </c>
    </row>
    <row r="40" spans="1:6">
      <c r="A40" s="29"/>
      <c r="B40" s="236" t="s">
        <v>1064</v>
      </c>
      <c r="C40" s="200" t="s">
        <v>1126</v>
      </c>
      <c r="D40" s="201" t="s">
        <v>9680</v>
      </c>
      <c r="E40" s="200" t="s">
        <v>254</v>
      </c>
      <c r="F40" s="254">
        <v>2152.3304773999998</v>
      </c>
    </row>
    <row r="41" spans="1:6">
      <c r="A41" s="29"/>
      <c r="B41" s="236" t="s">
        <v>1024</v>
      </c>
      <c r="C41" s="200" t="s">
        <v>1126</v>
      </c>
      <c r="D41" s="201" t="s">
        <v>9681</v>
      </c>
      <c r="E41" s="200" t="s">
        <v>254</v>
      </c>
      <c r="F41" s="254">
        <v>1063.3955716999999</v>
      </c>
    </row>
    <row r="42" spans="1:6">
      <c r="A42" s="29"/>
      <c r="B42" s="236" t="s">
        <v>1013</v>
      </c>
      <c r="C42" s="200" t="s">
        <v>1126</v>
      </c>
      <c r="D42" s="201" t="s">
        <v>9682</v>
      </c>
      <c r="E42" s="200" t="s">
        <v>254</v>
      </c>
      <c r="F42" s="254">
        <v>1040.0022068999999</v>
      </c>
    </row>
    <row r="43" spans="1:6">
      <c r="A43" s="29"/>
      <c r="B43" s="236" t="s">
        <v>1026</v>
      </c>
      <c r="C43" s="200" t="s">
        <v>1126</v>
      </c>
      <c r="D43" s="201" t="s">
        <v>9683</v>
      </c>
      <c r="E43" s="200" t="s">
        <v>254</v>
      </c>
      <c r="F43" s="255">
        <v>788.80272539999999</v>
      </c>
    </row>
    <row r="44" spans="1:6">
      <c r="A44" s="29"/>
      <c r="B44" s="236" t="s">
        <v>1028</v>
      </c>
      <c r="C44" s="200" t="s">
        <v>1126</v>
      </c>
      <c r="D44" s="201" t="s">
        <v>9684</v>
      </c>
      <c r="E44" s="200" t="s">
        <v>254</v>
      </c>
      <c r="F44" s="254">
        <v>1007.4457166</v>
      </c>
    </row>
    <row r="45" spans="1:6">
      <c r="A45" s="29"/>
      <c r="B45" s="236" t="s">
        <v>1030</v>
      </c>
      <c r="C45" s="200" t="s">
        <v>1126</v>
      </c>
      <c r="D45" s="201" t="s">
        <v>9685</v>
      </c>
      <c r="E45" s="200" t="s">
        <v>254</v>
      </c>
      <c r="F45" s="255">
        <v>128.93487200000001</v>
      </c>
    </row>
    <row r="46" spans="1:6">
      <c r="A46" s="29"/>
      <c r="B46" s="236" t="s">
        <v>7474</v>
      </c>
      <c r="C46" s="200" t="s">
        <v>1126</v>
      </c>
      <c r="D46" s="201" t="s">
        <v>9686</v>
      </c>
      <c r="E46" s="200" t="s">
        <v>254</v>
      </c>
      <c r="F46" s="254">
        <v>1206.43488</v>
      </c>
    </row>
    <row r="47" spans="1:6">
      <c r="A47" s="29"/>
      <c r="B47" s="236" t="s">
        <v>1032</v>
      </c>
      <c r="C47" s="200" t="s">
        <v>1126</v>
      </c>
      <c r="D47" s="201" t="s">
        <v>9687</v>
      </c>
      <c r="E47" s="200" t="s">
        <v>254</v>
      </c>
      <c r="F47" s="255">
        <v>827.49670639999999</v>
      </c>
    </row>
    <row r="48" spans="1:6">
      <c r="A48" s="29"/>
      <c r="B48" s="236" t="s">
        <v>1036</v>
      </c>
      <c r="C48" s="200" t="s">
        <v>1126</v>
      </c>
      <c r="D48" s="201" t="s">
        <v>9688</v>
      </c>
      <c r="E48" s="200" t="s">
        <v>254</v>
      </c>
      <c r="F48" s="255">
        <v>628.97530870000003</v>
      </c>
    </row>
    <row r="49" spans="1:6">
      <c r="A49" s="29"/>
      <c r="B49" s="236" t="s">
        <v>1034</v>
      </c>
      <c r="C49" s="200" t="s">
        <v>1126</v>
      </c>
      <c r="D49" s="201" t="s">
        <v>9689</v>
      </c>
      <c r="E49" s="200" t="s">
        <v>254</v>
      </c>
      <c r="F49" s="255">
        <v>630.61649060000002</v>
      </c>
    </row>
    <row r="50" spans="1:6">
      <c r="A50" s="29"/>
      <c r="B50" s="236" t="s">
        <v>7676</v>
      </c>
      <c r="C50" s="200" t="s">
        <v>1101</v>
      </c>
      <c r="D50" s="201" t="s">
        <v>9674</v>
      </c>
      <c r="E50" s="200" t="s">
        <v>254</v>
      </c>
      <c r="F50" s="255">
        <v>376.94429609999997</v>
      </c>
    </row>
    <row r="51" spans="1:6">
      <c r="A51" s="29"/>
      <c r="B51" s="236" t="s">
        <v>1022</v>
      </c>
      <c r="C51" s="200" t="s">
        <v>1126</v>
      </c>
      <c r="D51" s="201" t="s">
        <v>9690</v>
      </c>
      <c r="E51" s="200" t="s">
        <v>254</v>
      </c>
      <c r="F51" s="255">
        <v>484.4754102</v>
      </c>
    </row>
    <row r="52" spans="1:6">
      <c r="A52" s="29"/>
      <c r="B52" s="236" t="s">
        <v>1037</v>
      </c>
      <c r="C52" s="200" t="s">
        <v>1126</v>
      </c>
      <c r="D52" s="201" t="s">
        <v>9691</v>
      </c>
      <c r="E52" s="200" t="s">
        <v>254</v>
      </c>
      <c r="F52" s="255">
        <v>197.82499999999999</v>
      </c>
    </row>
    <row r="53" spans="1:6">
      <c r="A53" s="29"/>
      <c r="B53" s="236" t="s">
        <v>8000</v>
      </c>
      <c r="C53" s="200" t="s">
        <v>1101</v>
      </c>
      <c r="D53" s="201" t="s">
        <v>8001</v>
      </c>
      <c r="E53" s="200" t="s">
        <v>254</v>
      </c>
      <c r="F53" s="255">
        <v>145.03200000000001</v>
      </c>
    </row>
    <row r="54" spans="1:6">
      <c r="A54" s="29"/>
      <c r="B54" s="236" t="s">
        <v>1039</v>
      </c>
      <c r="C54" s="200" t="s">
        <v>1126</v>
      </c>
      <c r="D54" s="201" t="s">
        <v>9692</v>
      </c>
      <c r="E54" s="200" t="s">
        <v>254</v>
      </c>
      <c r="F54" s="255">
        <v>231.47824130000001</v>
      </c>
    </row>
    <row r="55" spans="1:6">
      <c r="A55" s="29"/>
      <c r="B55" s="236" t="s">
        <v>8152</v>
      </c>
      <c r="C55" s="200" t="s">
        <v>1101</v>
      </c>
      <c r="D55" s="201" t="s">
        <v>8153</v>
      </c>
      <c r="E55" s="200" t="s">
        <v>254</v>
      </c>
      <c r="F55" s="255">
        <v>112.1564063</v>
      </c>
    </row>
    <row r="56" spans="1:6">
      <c r="A56" s="29"/>
      <c r="B56" s="236" t="s">
        <v>1040</v>
      </c>
      <c r="C56" s="200" t="s">
        <v>1126</v>
      </c>
      <c r="D56" s="201" t="s">
        <v>9693</v>
      </c>
      <c r="E56" s="200" t="s">
        <v>254</v>
      </c>
      <c r="F56" s="255">
        <v>192.38962119999999</v>
      </c>
    </row>
    <row r="57" spans="1:6">
      <c r="A57" s="29"/>
      <c r="B57" s="236" t="s">
        <v>1042</v>
      </c>
      <c r="C57" s="200" t="s">
        <v>1126</v>
      </c>
      <c r="D57" s="201" t="s">
        <v>9694</v>
      </c>
      <c r="E57" s="200" t="s">
        <v>254</v>
      </c>
      <c r="F57" s="255">
        <v>113.91849999999999</v>
      </c>
    </row>
    <row r="58" spans="1:6">
      <c r="A58" s="29"/>
      <c r="B58" s="236" t="s">
        <v>1062</v>
      </c>
      <c r="C58" s="200" t="s">
        <v>1126</v>
      </c>
      <c r="D58" s="201" t="s">
        <v>9695</v>
      </c>
      <c r="E58" s="200" t="s">
        <v>254</v>
      </c>
      <c r="F58" s="255">
        <v>155.98249770000001</v>
      </c>
    </row>
    <row r="59" spans="1:6">
      <c r="A59" s="29"/>
      <c r="B59" s="236" t="s">
        <v>1044</v>
      </c>
      <c r="C59" s="200" t="s">
        <v>1126</v>
      </c>
      <c r="D59" s="201" t="s">
        <v>9696</v>
      </c>
      <c r="E59" s="200" t="s">
        <v>254</v>
      </c>
      <c r="F59" s="255">
        <v>108.5403398</v>
      </c>
    </row>
    <row r="60" spans="1:6">
      <c r="A60" s="29"/>
      <c r="B60" s="236" t="s">
        <v>1046</v>
      </c>
      <c r="C60" s="200" t="s">
        <v>1126</v>
      </c>
      <c r="D60" s="201" t="s">
        <v>9697</v>
      </c>
      <c r="E60" s="200" t="s">
        <v>254</v>
      </c>
      <c r="F60" s="255">
        <v>73.720399200000003</v>
      </c>
    </row>
    <row r="61" spans="1:6">
      <c r="A61" s="29"/>
      <c r="B61" s="236" t="s">
        <v>1048</v>
      </c>
      <c r="C61" s="200" t="s">
        <v>1126</v>
      </c>
      <c r="D61" s="201" t="s">
        <v>9698</v>
      </c>
      <c r="E61" s="200" t="s">
        <v>254</v>
      </c>
      <c r="F61" s="255">
        <v>77.398698300000007</v>
      </c>
    </row>
    <row r="62" spans="1:6">
      <c r="A62" s="29"/>
      <c r="B62" s="236" t="s">
        <v>1050</v>
      </c>
      <c r="C62" s="200" t="s">
        <v>1126</v>
      </c>
      <c r="D62" s="201" t="s">
        <v>9699</v>
      </c>
      <c r="E62" s="200" t="s">
        <v>254</v>
      </c>
      <c r="F62" s="255">
        <v>62.232490900000002</v>
      </c>
    </row>
    <row r="63" spans="1:6">
      <c r="A63" s="29"/>
      <c r="B63" s="236" t="s">
        <v>8647</v>
      </c>
      <c r="C63" s="200" t="s">
        <v>1101</v>
      </c>
      <c r="D63" s="201" t="s">
        <v>9700</v>
      </c>
      <c r="E63" s="200" t="s">
        <v>254</v>
      </c>
      <c r="F63" s="255">
        <v>49.028086600000002</v>
      </c>
    </row>
    <row r="64" spans="1:6">
      <c r="A64" s="29"/>
      <c r="B64" s="236" t="s">
        <v>1052</v>
      </c>
      <c r="C64" s="200" t="s">
        <v>1126</v>
      </c>
      <c r="D64" s="201" t="s">
        <v>9701</v>
      </c>
      <c r="E64" s="200" t="s">
        <v>254</v>
      </c>
      <c r="F64" s="255">
        <v>8.2208000000000006</v>
      </c>
    </row>
    <row r="65" spans="1:6">
      <c r="A65" s="29"/>
      <c r="B65" s="236" t="s">
        <v>1054</v>
      </c>
      <c r="C65" s="200" t="s">
        <v>1126</v>
      </c>
      <c r="D65" s="201" t="s">
        <v>9702</v>
      </c>
      <c r="E65" s="200" t="s">
        <v>254</v>
      </c>
      <c r="F65" s="255">
        <v>54.889217100000003</v>
      </c>
    </row>
    <row r="66" spans="1:6">
      <c r="A66" s="29"/>
      <c r="B66" s="236" t="s">
        <v>8770</v>
      </c>
      <c r="C66" s="200" t="s">
        <v>1101</v>
      </c>
      <c r="D66" s="201" t="s">
        <v>8771</v>
      </c>
      <c r="E66" s="200" t="s">
        <v>254</v>
      </c>
      <c r="F66" s="255">
        <v>24.562580799999999</v>
      </c>
    </row>
    <row r="67" spans="1:6">
      <c r="A67" s="29"/>
      <c r="B67" s="236" t="s">
        <v>1055</v>
      </c>
      <c r="C67" s="200" t="s">
        <v>1126</v>
      </c>
      <c r="D67" s="201" t="s">
        <v>9703</v>
      </c>
      <c r="E67" s="200" t="s">
        <v>254</v>
      </c>
      <c r="F67" s="255">
        <v>9.7013569000000004</v>
      </c>
    </row>
    <row r="68" spans="1:6">
      <c r="A68" s="29"/>
      <c r="B68" s="236" t="s">
        <v>1057</v>
      </c>
      <c r="C68" s="200" t="s">
        <v>1126</v>
      </c>
      <c r="D68" s="201" t="s">
        <v>9704</v>
      </c>
      <c r="E68" s="200" t="s">
        <v>254</v>
      </c>
      <c r="F68" s="255">
        <v>6.9615894999999997</v>
      </c>
    </row>
    <row r="69" spans="1:6">
      <c r="A69" s="29"/>
      <c r="B69" s="236" t="s">
        <v>1060</v>
      </c>
      <c r="C69" s="200" t="s">
        <v>1126</v>
      </c>
      <c r="D69" s="201" t="s">
        <v>9705</v>
      </c>
      <c r="E69" s="200" t="s">
        <v>254</v>
      </c>
      <c r="F69" s="255">
        <v>1.600644</v>
      </c>
    </row>
    <row r="70" spans="1:6">
      <c r="A70" s="29"/>
      <c r="B70" s="236" t="s">
        <v>1065</v>
      </c>
      <c r="C70" s="200" t="s">
        <v>1126</v>
      </c>
      <c r="D70" s="201" t="s">
        <v>9706</v>
      </c>
      <c r="E70" s="200" t="s">
        <v>254</v>
      </c>
      <c r="F70" s="255">
        <v>0.8726836</v>
      </c>
    </row>
    <row r="71" spans="1:6">
      <c r="A71" s="29"/>
      <c r="B71" s="236" t="s">
        <v>9546</v>
      </c>
      <c r="C71" s="200" t="s">
        <v>1101</v>
      </c>
      <c r="D71" s="201" t="s">
        <v>9707</v>
      </c>
      <c r="E71" s="200" t="s">
        <v>254</v>
      </c>
      <c r="F71" s="255">
        <v>0.3140559</v>
      </c>
    </row>
    <row r="72" spans="1:6">
      <c r="A72" s="29"/>
      <c r="B72" s="236" t="s">
        <v>1067</v>
      </c>
      <c r="C72" s="200" t="s">
        <v>1126</v>
      </c>
      <c r="D72" s="201" t="s">
        <v>9708</v>
      </c>
      <c r="E72" s="200" t="s">
        <v>254</v>
      </c>
      <c r="F72" s="255">
        <v>0.29355369999999997</v>
      </c>
    </row>
    <row r="73" spans="1:6">
      <c r="A73" s="29"/>
      <c r="B73" s="236" t="s">
        <v>1069</v>
      </c>
      <c r="C73" s="200" t="s">
        <v>1126</v>
      </c>
      <c r="D73" s="201" t="s">
        <v>9709</v>
      </c>
      <c r="E73" s="200" t="s">
        <v>254</v>
      </c>
      <c r="F73" s="255">
        <v>7.9259499999999997E-2</v>
      </c>
    </row>
    <row r="74" spans="1:6">
      <c r="A74" s="29"/>
      <c r="B74" s="236" t="s">
        <v>276</v>
      </c>
      <c r="C74" s="200" t="s">
        <v>9712</v>
      </c>
      <c r="D74" s="201" t="s">
        <v>9710</v>
      </c>
      <c r="E74" s="200" t="s">
        <v>254</v>
      </c>
      <c r="F74" s="254">
        <f>'M1'!F61</f>
        <v>99918.678818900007</v>
      </c>
    </row>
    <row r="75" spans="1:6">
      <c r="A75" s="29"/>
      <c r="B75" s="236"/>
      <c r="C75" s="201"/>
      <c r="D75" s="200"/>
      <c r="E75" s="200" t="s">
        <v>9713</v>
      </c>
      <c r="F75" s="254">
        <f>SUM(F6:F74)</f>
        <v>1008491.3543795</v>
      </c>
    </row>
    <row r="76" spans="1:6">
      <c r="A76" s="29"/>
      <c r="B76" s="256"/>
      <c r="C76" s="257"/>
      <c r="D76" s="257"/>
      <c r="E76" s="258"/>
      <c r="F76" s="259"/>
    </row>
    <row r="77" spans="1:6">
      <c r="A77" s="29"/>
      <c r="B77" s="243" t="s">
        <v>45</v>
      </c>
      <c r="C77" s="177"/>
      <c r="D77" s="298" t="s">
        <v>267</v>
      </c>
      <c r="E77" s="298"/>
      <c r="F77" s="299"/>
    </row>
    <row r="78" spans="1:6">
      <c r="A78" s="29"/>
      <c r="B78" s="248"/>
      <c r="C78" s="178"/>
      <c r="D78" s="22" t="s">
        <v>268</v>
      </c>
      <c r="E78" s="153">
        <v>45</v>
      </c>
      <c r="F78" s="249"/>
    </row>
    <row r="79" spans="1:6">
      <c r="A79" s="29"/>
      <c r="B79" s="248"/>
      <c r="C79" s="178"/>
      <c r="D79" s="22" t="s">
        <v>269</v>
      </c>
      <c r="E79" s="145">
        <v>182.49</v>
      </c>
      <c r="F79" s="260"/>
    </row>
    <row r="80" spans="1:6">
      <c r="A80" s="29"/>
      <c r="B80" s="248"/>
      <c r="C80" s="178"/>
      <c r="D80" s="22" t="s">
        <v>270</v>
      </c>
      <c r="E80" s="146">
        <f>F75/E78</f>
        <v>22410.918986211112</v>
      </c>
      <c r="F80" s="260"/>
    </row>
    <row r="81" spans="1:6">
      <c r="A81" s="29"/>
      <c r="B81" s="248"/>
      <c r="C81" s="178"/>
      <c r="D81" s="22" t="s">
        <v>271</v>
      </c>
      <c r="E81" s="146">
        <f>E80/E79</f>
        <v>122.80628520034584</v>
      </c>
      <c r="F81" s="260"/>
    </row>
    <row r="82" spans="1:6">
      <c r="A82" s="29"/>
      <c r="B82" s="248"/>
      <c r="C82" s="178"/>
      <c r="D82" s="22" t="s">
        <v>272</v>
      </c>
      <c r="E82" s="146">
        <f>E81*1.33</f>
        <v>163.33235931645999</v>
      </c>
      <c r="F82" s="260"/>
    </row>
    <row r="83" spans="1:6">
      <c r="A83" s="29"/>
      <c r="B83" s="261"/>
      <c r="C83" s="145"/>
      <c r="D83" s="154"/>
      <c r="E83" s="145"/>
      <c r="F83" s="260"/>
    </row>
    <row r="84" spans="1:6">
      <c r="A84" s="29"/>
      <c r="B84" s="300" t="s">
        <v>59</v>
      </c>
      <c r="C84" s="301"/>
      <c r="D84" s="301"/>
      <c r="E84" s="301"/>
      <c r="F84" s="302"/>
    </row>
    <row r="85" spans="1:6" ht="13.8" thickBot="1">
      <c r="A85" s="29"/>
      <c r="B85" s="294" t="s">
        <v>273</v>
      </c>
      <c r="C85" s="295"/>
      <c r="D85" s="296"/>
      <c r="E85" s="296"/>
      <c r="F85" s="297"/>
    </row>
  </sheetData>
  <autoFilter ref="B5:F58">
    <sortState ref="B8:F65">
      <sortCondition descending="1" ref="F7:F63"/>
    </sortState>
  </autoFilter>
  <mergeCells count="6">
    <mergeCell ref="C2:F2"/>
    <mergeCell ref="D4:F4"/>
    <mergeCell ref="B85:F85"/>
    <mergeCell ref="B3:F3"/>
    <mergeCell ref="D77:F77"/>
    <mergeCell ref="B84:F84"/>
  </mergeCells>
  <printOptions horizontalCentered="1"/>
  <pageMargins left="0.78740157480314965" right="0.78740157480314965" top="0.6692913385826772" bottom="0.6692913385826772" header="0" footer="0.51181102362204722"/>
  <pageSetup paperSize="9" scale="63" orientation="portrait" horizontalDpi="4294967293" r:id="rId1"/>
  <headerFooter>
    <oddFooter>Página &amp;P de &amp;N</oddFooter>
  </headerFooter>
  <drawing r:id="rId2"/>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H85"/>
  <sheetViews>
    <sheetView view="pageBreakPreview" topLeftCell="A49" zoomScale="110" zoomScaleSheetLayoutView="110" workbookViewId="0">
      <selection activeCell="F62" sqref="F62"/>
    </sheetView>
  </sheetViews>
  <sheetFormatPr defaultColWidth="9.109375" defaultRowHeight="15"/>
  <cols>
    <col min="1" max="1" width="9.109375" style="24"/>
    <col min="2" max="2" width="12.5546875" style="25" bestFit="1" customWidth="1"/>
    <col min="3" max="3" width="82.109375" style="24" bestFit="1" customWidth="1"/>
    <col min="4" max="4" width="11.5546875" style="25" bestFit="1" customWidth="1"/>
    <col min="5" max="5" width="11.109375" style="25" customWidth="1"/>
    <col min="6" max="6" width="15.44140625" style="25" customWidth="1"/>
    <col min="7" max="7" width="24.44140625" style="24" customWidth="1"/>
    <col min="8" max="8" width="14.109375" style="24" customWidth="1"/>
    <col min="9" max="16384" width="9.109375" style="24"/>
  </cols>
  <sheetData>
    <row r="1" spans="1:8" ht="15.6" thickBot="1">
      <c r="A1" s="241"/>
      <c r="B1" s="242"/>
      <c r="C1" s="241"/>
      <c r="D1" s="242"/>
      <c r="E1" s="242"/>
      <c r="F1" s="242"/>
    </row>
    <row r="2" spans="1:8" ht="63" customHeight="1">
      <c r="A2" s="241"/>
      <c r="B2" s="234"/>
      <c r="C2" s="303" t="s">
        <v>10077</v>
      </c>
      <c r="D2" s="303"/>
      <c r="E2" s="303"/>
      <c r="F2" s="304"/>
    </row>
    <row r="3" spans="1:8" ht="19.95" customHeight="1">
      <c r="A3" s="241"/>
      <c r="B3" s="252" t="s">
        <v>276</v>
      </c>
      <c r="C3" s="266" t="s">
        <v>275</v>
      </c>
      <c r="D3" s="266"/>
      <c r="E3" s="266"/>
      <c r="F3" s="267"/>
    </row>
    <row r="4" spans="1:8" ht="19.95" customHeight="1">
      <c r="A4" s="241"/>
      <c r="B4" s="214" t="s">
        <v>250</v>
      </c>
      <c r="C4" s="182" t="s">
        <v>251</v>
      </c>
      <c r="D4" s="182" t="s">
        <v>274</v>
      </c>
      <c r="E4" s="182" t="s">
        <v>252</v>
      </c>
      <c r="F4" s="235" t="s">
        <v>253</v>
      </c>
    </row>
    <row r="5" spans="1:8">
      <c r="A5" s="241"/>
      <c r="B5" s="236" t="s">
        <v>511</v>
      </c>
      <c r="C5" s="201" t="s">
        <v>512</v>
      </c>
      <c r="D5" s="200" t="s">
        <v>513</v>
      </c>
      <c r="E5" s="200" t="s">
        <v>254</v>
      </c>
      <c r="F5" s="254">
        <f>G5+H5</f>
        <v>1839.4137183999999</v>
      </c>
      <c r="G5" s="144" t="str">
        <f t="array" ref="G5">VLOOKUP(B5,'Curva ABC de Insumos'!A:Q,6,FALSE)</f>
        <v>1.674,6540272</v>
      </c>
      <c r="H5" s="90" t="str">
        <f>VLOOKUP(B5,'Curva ABC de Insumos'!A:Q,7,FALSE)</f>
        <v>164,7596912</v>
      </c>
    </row>
    <row r="6" spans="1:8">
      <c r="A6" s="241"/>
      <c r="B6" s="237" t="s">
        <v>514</v>
      </c>
      <c r="C6" s="203" t="s">
        <v>515</v>
      </c>
      <c r="D6" s="202" t="s">
        <v>513</v>
      </c>
      <c r="E6" s="200" t="s">
        <v>254</v>
      </c>
      <c r="F6" s="254">
        <f t="shared" ref="F6:F60" si="0">G6+H6</f>
        <v>37491.552511300004</v>
      </c>
      <c r="G6" s="144" t="str">
        <f>VLOOKUP(B6,'Curva ABC de Insumos'!A:Q,6,FALSE)</f>
        <v>36.216,2596390</v>
      </c>
      <c r="H6" s="90" t="str">
        <f>VLOOKUP(B6,'Curva ABC de Insumos'!A:Q,7,FALSE)</f>
        <v>1.275,2928723</v>
      </c>
    </row>
    <row r="7" spans="1:8">
      <c r="A7" s="241"/>
      <c r="B7" s="236" t="s">
        <v>516</v>
      </c>
      <c r="C7" s="201" t="s">
        <v>517</v>
      </c>
      <c r="D7" s="200" t="s">
        <v>513</v>
      </c>
      <c r="E7" s="200" t="s">
        <v>254</v>
      </c>
      <c r="F7" s="254">
        <f t="shared" si="0"/>
        <v>804.74857009999994</v>
      </c>
      <c r="G7" s="144" t="str">
        <f>VLOOKUP(B7,'Curva ABC de Insumos'!A:Q,6,FALSE)</f>
        <v>802,0669256</v>
      </c>
      <c r="H7" s="90" t="str">
        <f>VLOOKUP(B7,'Curva ABC de Insumos'!A:Q,7,FALSE)</f>
        <v>2,6816445</v>
      </c>
    </row>
    <row r="8" spans="1:8">
      <c r="A8" s="241"/>
      <c r="B8" s="237" t="s">
        <v>518</v>
      </c>
      <c r="C8" s="203" t="s">
        <v>519</v>
      </c>
      <c r="D8" s="202" t="s">
        <v>513</v>
      </c>
      <c r="E8" s="200" t="s">
        <v>254</v>
      </c>
      <c r="F8" s="254">
        <f t="shared" si="0"/>
        <v>4.9114930000000001</v>
      </c>
      <c r="G8" s="144" t="str">
        <f>VLOOKUP(B8,'Curva ABC de Insumos'!A:Q,6,FALSE)</f>
        <v>3,7327185</v>
      </c>
      <c r="H8" s="90" t="str">
        <f>VLOOKUP(B8,'Curva ABC de Insumos'!A:Q,7,FALSE)</f>
        <v>1,1787745</v>
      </c>
    </row>
    <row r="9" spans="1:8">
      <c r="A9" s="241"/>
      <c r="B9" s="237" t="s">
        <v>522</v>
      </c>
      <c r="C9" s="203" t="s">
        <v>523</v>
      </c>
      <c r="D9" s="202" t="s">
        <v>513</v>
      </c>
      <c r="E9" s="200" t="s">
        <v>254</v>
      </c>
      <c r="F9" s="254">
        <f t="shared" si="0"/>
        <v>1.1538420999999999</v>
      </c>
      <c r="G9" s="144" t="str">
        <f>VLOOKUP(B9,'Curva ABC de Insumos'!A:Q,6,FALSE)</f>
        <v>0,9692246</v>
      </c>
      <c r="H9" s="90" t="str">
        <f>VLOOKUP(B9,'Curva ABC de Insumos'!A:Q,7,FALSE)</f>
        <v>0,1846175</v>
      </c>
    </row>
    <row r="10" spans="1:8">
      <c r="A10" s="241"/>
      <c r="B10" s="236" t="s">
        <v>526</v>
      </c>
      <c r="C10" s="201" t="s">
        <v>527</v>
      </c>
      <c r="D10" s="200" t="s">
        <v>513</v>
      </c>
      <c r="E10" s="200" t="s">
        <v>254</v>
      </c>
      <c r="F10" s="254">
        <f t="shared" si="0"/>
        <v>886.19161230000009</v>
      </c>
      <c r="G10" s="144" t="str">
        <f>VLOOKUP(B10,'Curva ABC de Insumos'!A:Q,6,FALSE)</f>
        <v>708,9530250</v>
      </c>
      <c r="H10" s="90" t="str">
        <f>VLOOKUP(B10,'Curva ABC de Insumos'!A:Q,7,FALSE)</f>
        <v>177,2385873</v>
      </c>
    </row>
    <row r="11" spans="1:8">
      <c r="A11" s="241"/>
      <c r="B11" s="236" t="s">
        <v>528</v>
      </c>
      <c r="C11" s="201" t="s">
        <v>529</v>
      </c>
      <c r="D11" s="200" t="s">
        <v>513</v>
      </c>
      <c r="E11" s="200" t="s">
        <v>254</v>
      </c>
      <c r="F11" s="254">
        <f t="shared" si="0"/>
        <v>1861.9278714000002</v>
      </c>
      <c r="G11" s="144" t="str">
        <f>VLOOKUP(B11,'Curva ABC de Insumos'!A:Q,6,FALSE)</f>
        <v>1.316,4329468</v>
      </c>
      <c r="H11" s="90" t="str">
        <f>VLOOKUP(B11,'Curva ABC de Insumos'!A:Q,7,FALSE)</f>
        <v>545,4949246</v>
      </c>
    </row>
    <row r="12" spans="1:8">
      <c r="A12" s="241"/>
      <c r="B12" s="237" t="s">
        <v>530</v>
      </c>
      <c r="C12" s="203" t="s">
        <v>531</v>
      </c>
      <c r="D12" s="202" t="s">
        <v>513</v>
      </c>
      <c r="E12" s="200" t="s">
        <v>254</v>
      </c>
      <c r="F12" s="254">
        <f t="shared" si="0"/>
        <v>356.01336379999998</v>
      </c>
      <c r="G12" s="144" t="str">
        <f>VLOOKUP(B12,'Curva ABC de Insumos'!A:Q,6,FALSE)</f>
        <v>166,2715845</v>
      </c>
      <c r="H12" s="90" t="str">
        <f>VLOOKUP(B12,'Curva ABC de Insumos'!A:Q,7,FALSE)</f>
        <v>189,7417793</v>
      </c>
    </row>
    <row r="13" spans="1:8">
      <c r="A13" s="241"/>
      <c r="B13" s="236" t="s">
        <v>532</v>
      </c>
      <c r="C13" s="201" t="s">
        <v>533</v>
      </c>
      <c r="D13" s="200" t="s">
        <v>513</v>
      </c>
      <c r="E13" s="200" t="s">
        <v>254</v>
      </c>
      <c r="F13" s="254">
        <f t="shared" si="0"/>
        <v>2851.6629975000001</v>
      </c>
      <c r="G13" s="144" t="str">
        <f>VLOOKUP(B13,'Curva ABC de Insumos'!A:Q,6,FALSE)</f>
        <v>2.851,6629975</v>
      </c>
      <c r="H13" s="90" t="str">
        <f>VLOOKUP(B13,'Curva ABC de Insumos'!A:Q,7,FALSE)</f>
        <v>0,0000000</v>
      </c>
    </row>
    <row r="14" spans="1:8">
      <c r="A14" s="241"/>
      <c r="B14" s="237" t="s">
        <v>535</v>
      </c>
      <c r="C14" s="203" t="s">
        <v>536</v>
      </c>
      <c r="D14" s="202" t="s">
        <v>513</v>
      </c>
      <c r="E14" s="200" t="s">
        <v>254</v>
      </c>
      <c r="F14" s="254">
        <f t="shared" si="0"/>
        <v>36.096918600000002</v>
      </c>
      <c r="G14" s="144" t="str">
        <f>VLOOKUP(B14,'Curva ABC de Insumos'!A:Q,6,FALSE)</f>
        <v>36,0969186</v>
      </c>
      <c r="H14" s="90" t="str">
        <f>VLOOKUP(B14,'Curva ABC de Insumos'!A:Q,7,FALSE)</f>
        <v>0,0000000</v>
      </c>
    </row>
    <row r="15" spans="1:8">
      <c r="A15" s="241"/>
      <c r="B15" s="237" t="s">
        <v>538</v>
      </c>
      <c r="C15" s="203" t="s">
        <v>539</v>
      </c>
      <c r="D15" s="202" t="s">
        <v>513</v>
      </c>
      <c r="E15" s="200" t="s">
        <v>254</v>
      </c>
      <c r="F15" s="254">
        <f t="shared" si="0"/>
        <v>36.165508099999997</v>
      </c>
      <c r="G15" s="144" t="str">
        <f>VLOOKUP(B15,'Curva ABC de Insumos'!A:Q,6,FALSE)</f>
        <v>36,1655081</v>
      </c>
      <c r="H15" s="90" t="str">
        <f>VLOOKUP(B15,'Curva ABC de Insumos'!A:Q,7,FALSE)</f>
        <v>0,0000000</v>
      </c>
    </row>
    <row r="16" spans="1:8">
      <c r="A16" s="241"/>
      <c r="B16" s="237" t="s">
        <v>541</v>
      </c>
      <c r="C16" s="203" t="s">
        <v>542</v>
      </c>
      <c r="D16" s="202" t="s">
        <v>513</v>
      </c>
      <c r="E16" s="200" t="s">
        <v>254</v>
      </c>
      <c r="F16" s="254">
        <f t="shared" si="0"/>
        <v>12.8625785</v>
      </c>
      <c r="G16" s="144" t="str">
        <f>VLOOKUP(B16,'Curva ABC de Insumos'!A:Q,6,FALSE)</f>
        <v>12,8625785</v>
      </c>
      <c r="H16" s="90" t="str">
        <f>VLOOKUP(B16,'Curva ABC de Insumos'!A:Q,7,FALSE)</f>
        <v>0,0000000</v>
      </c>
    </row>
    <row r="17" spans="1:8">
      <c r="A17" s="241"/>
      <c r="B17" s="237" t="s">
        <v>544</v>
      </c>
      <c r="C17" s="203" t="s">
        <v>545</v>
      </c>
      <c r="D17" s="202" t="s">
        <v>513</v>
      </c>
      <c r="E17" s="200" t="s">
        <v>254</v>
      </c>
      <c r="F17" s="254">
        <f t="shared" si="0"/>
        <v>77.017230600000005</v>
      </c>
      <c r="G17" s="144" t="str">
        <f>VLOOKUP(B17,'Curva ABC de Insumos'!A:Q,6,FALSE)</f>
        <v>24,6457347</v>
      </c>
      <c r="H17" s="90" t="str">
        <f>VLOOKUP(B17,'Curva ABC de Insumos'!A:Q,7,FALSE)</f>
        <v>52,3714959</v>
      </c>
    </row>
    <row r="18" spans="1:8">
      <c r="A18" s="241"/>
      <c r="B18" s="237" t="s">
        <v>548</v>
      </c>
      <c r="C18" s="203" t="s">
        <v>549</v>
      </c>
      <c r="D18" s="202" t="s">
        <v>513</v>
      </c>
      <c r="E18" s="200" t="s">
        <v>254</v>
      </c>
      <c r="F18" s="254">
        <f t="shared" si="0"/>
        <v>126.915766</v>
      </c>
      <c r="G18" s="144" t="str">
        <f>VLOOKUP(B18,'Curva ABC de Insumos'!A:Q,6,FALSE)</f>
        <v>126,9157660</v>
      </c>
      <c r="H18" s="90" t="str">
        <f>VLOOKUP(B18,'Curva ABC de Insumos'!A:Q,7,FALSE)</f>
        <v>0,0000000</v>
      </c>
    </row>
    <row r="19" spans="1:8">
      <c r="A19" s="241"/>
      <c r="B19" s="237" t="s">
        <v>551</v>
      </c>
      <c r="C19" s="203" t="s">
        <v>552</v>
      </c>
      <c r="D19" s="202" t="s">
        <v>513</v>
      </c>
      <c r="E19" s="200" t="s">
        <v>254</v>
      </c>
      <c r="F19" s="254">
        <f t="shared" si="0"/>
        <v>37.019413100000001</v>
      </c>
      <c r="G19" s="144" t="str">
        <f>VLOOKUP(B19,'Curva ABC de Insumos'!A:Q,6,FALSE)</f>
        <v>37,0194131</v>
      </c>
      <c r="H19" s="90" t="str">
        <f>VLOOKUP(B19,'Curva ABC de Insumos'!A:Q,7,FALSE)</f>
        <v>0,0000000</v>
      </c>
    </row>
    <row r="20" spans="1:8">
      <c r="A20" s="241"/>
      <c r="B20" s="236" t="s">
        <v>553</v>
      </c>
      <c r="C20" s="201" t="s">
        <v>554</v>
      </c>
      <c r="D20" s="200" t="s">
        <v>513</v>
      </c>
      <c r="E20" s="200" t="s">
        <v>254</v>
      </c>
      <c r="F20" s="254">
        <f t="shared" si="0"/>
        <v>2104.1534941999998</v>
      </c>
      <c r="G20" s="144" t="str">
        <f>VLOOKUP(B20,'Curva ABC de Insumos'!A:Q,6,FALSE)</f>
        <v>1.460,6662713</v>
      </c>
      <c r="H20" s="90" t="str">
        <f>VLOOKUP(B20,'Curva ABC de Insumos'!A:Q,7,FALSE)</f>
        <v>643,4872229</v>
      </c>
    </row>
    <row r="21" spans="1:8">
      <c r="A21" s="241"/>
      <c r="B21" s="237" t="s">
        <v>555</v>
      </c>
      <c r="C21" s="203" t="s">
        <v>556</v>
      </c>
      <c r="D21" s="202" t="s">
        <v>513</v>
      </c>
      <c r="E21" s="200" t="s">
        <v>254</v>
      </c>
      <c r="F21" s="254">
        <f t="shared" si="0"/>
        <v>383.21426639999999</v>
      </c>
      <c r="G21" s="144" t="str">
        <f>VLOOKUP(B21,'Curva ABC de Insumos'!A:Q,6,FALSE)</f>
        <v>26,4485931</v>
      </c>
      <c r="H21" s="90" t="str">
        <f>VLOOKUP(B21,'Curva ABC de Insumos'!A:Q,7,FALSE)</f>
        <v>356,7656733</v>
      </c>
    </row>
    <row r="22" spans="1:8">
      <c r="A22" s="241"/>
      <c r="B22" s="237" t="s">
        <v>559</v>
      </c>
      <c r="C22" s="203" t="s">
        <v>560</v>
      </c>
      <c r="D22" s="202" t="s">
        <v>513</v>
      </c>
      <c r="E22" s="200" t="s">
        <v>254</v>
      </c>
      <c r="F22" s="254">
        <f t="shared" si="0"/>
        <v>190.38665700000001</v>
      </c>
      <c r="G22" s="144" t="str">
        <f>VLOOKUP(B22,'Curva ABC de Insumos'!A:Q,6,FALSE)</f>
        <v>190,3866570</v>
      </c>
      <c r="H22" s="90" t="str">
        <f>VLOOKUP(B22,'Curva ABC de Insumos'!A:Q,7,FALSE)</f>
        <v>0,0000000</v>
      </c>
    </row>
    <row r="23" spans="1:8">
      <c r="A23" s="241"/>
      <c r="B23" s="237" t="s">
        <v>561</v>
      </c>
      <c r="C23" s="203" t="s">
        <v>562</v>
      </c>
      <c r="D23" s="202" t="s">
        <v>513</v>
      </c>
      <c r="E23" s="200" t="s">
        <v>254</v>
      </c>
      <c r="F23" s="254">
        <f t="shared" si="0"/>
        <v>326.63878130000001</v>
      </c>
      <c r="G23" s="144" t="str">
        <f>VLOOKUP(B23,'Curva ABC de Insumos'!A:Q,6,FALSE)</f>
        <v>162,3559359</v>
      </c>
      <c r="H23" s="90" t="str">
        <f>VLOOKUP(B23,'Curva ABC de Insumos'!A:Q,7,FALSE)</f>
        <v>164,2828454</v>
      </c>
    </row>
    <row r="24" spans="1:8">
      <c r="A24" s="241"/>
      <c r="B24" s="236" t="s">
        <v>563</v>
      </c>
      <c r="C24" s="201" t="s">
        <v>564</v>
      </c>
      <c r="D24" s="200" t="s">
        <v>513</v>
      </c>
      <c r="E24" s="200" t="s">
        <v>254</v>
      </c>
      <c r="F24" s="254">
        <f t="shared" si="0"/>
        <v>877.90270329999998</v>
      </c>
      <c r="G24" s="144" t="str">
        <f>VLOOKUP(B24,'Curva ABC de Insumos'!A:Q,6,FALSE)</f>
        <v>747,1473942</v>
      </c>
      <c r="H24" s="90" t="str">
        <f>VLOOKUP(B24,'Curva ABC de Insumos'!A:Q,7,FALSE)</f>
        <v>130,7553091</v>
      </c>
    </row>
    <row r="25" spans="1:8">
      <c r="A25" s="241"/>
      <c r="B25" s="237" t="s">
        <v>566</v>
      </c>
      <c r="C25" s="203" t="s">
        <v>567</v>
      </c>
      <c r="D25" s="202" t="s">
        <v>513</v>
      </c>
      <c r="E25" s="200" t="s">
        <v>254</v>
      </c>
      <c r="F25" s="254">
        <f t="shared" si="0"/>
        <v>58.229200599999999</v>
      </c>
      <c r="G25" s="144" t="str">
        <f>VLOOKUP(B25,'Curva ABC de Insumos'!A:Q,6,FALSE)</f>
        <v>34,0912985</v>
      </c>
      <c r="H25" s="90" t="str">
        <f>VLOOKUP(B25,'Curva ABC de Insumos'!A:Q,7,FALSE)</f>
        <v>24,1379021</v>
      </c>
    </row>
    <row r="26" spans="1:8">
      <c r="A26" s="241"/>
      <c r="B26" s="237" t="s">
        <v>569</v>
      </c>
      <c r="C26" s="203" t="s">
        <v>570</v>
      </c>
      <c r="D26" s="202" t="s">
        <v>513</v>
      </c>
      <c r="E26" s="200" t="s">
        <v>254</v>
      </c>
      <c r="F26" s="254">
        <f t="shared" si="0"/>
        <v>0.57691669999999995</v>
      </c>
      <c r="G26" s="144" t="str">
        <f>VLOOKUP(B26,'Curva ABC de Insumos'!A:Q,6,FALSE)</f>
        <v>0,5769167</v>
      </c>
      <c r="H26" s="90" t="str">
        <f>VLOOKUP(B26,'Curva ABC de Insumos'!A:Q,7,FALSE)</f>
        <v>0,0000000</v>
      </c>
    </row>
    <row r="27" spans="1:8">
      <c r="A27" s="241"/>
      <c r="B27" s="237" t="s">
        <v>572</v>
      </c>
      <c r="C27" s="203" t="s">
        <v>573</v>
      </c>
      <c r="D27" s="202" t="s">
        <v>513</v>
      </c>
      <c r="E27" s="200" t="s">
        <v>254</v>
      </c>
      <c r="F27" s="254">
        <f t="shared" si="0"/>
        <v>0.3140559</v>
      </c>
      <c r="G27" s="144" t="str">
        <f>VLOOKUP(B27,'Curva ABC de Insumos'!A:Q,6,FALSE)</f>
        <v>0,3140559</v>
      </c>
      <c r="H27" s="90" t="str">
        <f>VLOOKUP(B27,'Curva ABC de Insumos'!A:Q,7,FALSE)</f>
        <v>0,0000000</v>
      </c>
    </row>
    <row r="28" spans="1:8">
      <c r="A28" s="241"/>
      <c r="B28" s="237" t="s">
        <v>574</v>
      </c>
      <c r="C28" s="203" t="s">
        <v>575</v>
      </c>
      <c r="D28" s="202" t="s">
        <v>513</v>
      </c>
      <c r="E28" s="200" t="s">
        <v>254</v>
      </c>
      <c r="F28" s="254">
        <f t="shared" si="0"/>
        <v>25.843840700000001</v>
      </c>
      <c r="G28" s="144" t="str">
        <f>VLOOKUP(B28,'Curva ABC de Insumos'!A:Q,6,FALSE)</f>
        <v>25,8438407</v>
      </c>
      <c r="H28" s="90" t="str">
        <f>VLOOKUP(B28,'Curva ABC de Insumos'!A:Q,7,FALSE)</f>
        <v>0,0000000</v>
      </c>
    </row>
    <row r="29" spans="1:8">
      <c r="A29" s="241"/>
      <c r="B29" s="237" t="s">
        <v>577</v>
      </c>
      <c r="C29" s="203" t="s">
        <v>578</v>
      </c>
      <c r="D29" s="202" t="s">
        <v>513</v>
      </c>
      <c r="E29" s="200" t="s">
        <v>254</v>
      </c>
      <c r="F29" s="254">
        <f t="shared" si="0"/>
        <v>628.53203380000002</v>
      </c>
      <c r="G29" s="144" t="str">
        <f>VLOOKUP(B29,'Curva ABC de Insumos'!A:Q,6,FALSE)</f>
        <v>590,2760840</v>
      </c>
      <c r="H29" s="90" t="str">
        <f>VLOOKUP(B29,'Curva ABC de Insumos'!A:Q,7,FALSE)</f>
        <v>38,2559498</v>
      </c>
    </row>
    <row r="30" spans="1:8">
      <c r="A30" s="241"/>
      <c r="B30" s="237" t="s">
        <v>580</v>
      </c>
      <c r="C30" s="203" t="s">
        <v>581</v>
      </c>
      <c r="D30" s="202" t="s">
        <v>513</v>
      </c>
      <c r="E30" s="200" t="s">
        <v>254</v>
      </c>
      <c r="F30" s="254">
        <f t="shared" si="0"/>
        <v>243.26901430000001</v>
      </c>
      <c r="G30" s="144" t="str">
        <f>VLOOKUP(B30,'Curva ABC de Insumos'!A:Q,6,FALSE)</f>
        <v>243,2690143</v>
      </c>
      <c r="H30" s="90" t="str">
        <f>VLOOKUP(B30,'Curva ABC de Insumos'!A:Q,7,FALSE)</f>
        <v>0,0000000</v>
      </c>
    </row>
    <row r="31" spans="1:8">
      <c r="A31" s="241"/>
      <c r="B31" s="237" t="s">
        <v>582</v>
      </c>
      <c r="C31" s="203" t="s">
        <v>583</v>
      </c>
      <c r="D31" s="202" t="s">
        <v>513</v>
      </c>
      <c r="E31" s="200" t="s">
        <v>254</v>
      </c>
      <c r="F31" s="254">
        <f t="shared" si="0"/>
        <v>303.6563372</v>
      </c>
      <c r="G31" s="144" t="str">
        <f>VLOOKUP(B31,'Curva ABC de Insumos'!A:Q,6,FALSE)</f>
        <v>303,6563372</v>
      </c>
      <c r="H31" s="90" t="str">
        <f>VLOOKUP(B31,'Curva ABC de Insumos'!A:Q,7,FALSE)</f>
        <v>0,0000000</v>
      </c>
    </row>
    <row r="32" spans="1:8">
      <c r="A32" s="241"/>
      <c r="B32" s="236" t="s">
        <v>585</v>
      </c>
      <c r="C32" s="201" t="s">
        <v>586</v>
      </c>
      <c r="D32" s="200" t="s">
        <v>513</v>
      </c>
      <c r="E32" s="200" t="s">
        <v>254</v>
      </c>
      <c r="F32" s="254">
        <f t="shared" si="0"/>
        <v>1512.9089506</v>
      </c>
      <c r="G32" s="144" t="str">
        <f>VLOOKUP(B32,'Curva ABC de Insumos'!A:Q,6,FALSE)</f>
        <v>1.512,9089506</v>
      </c>
      <c r="H32" s="90" t="str">
        <f>VLOOKUP(B32,'Curva ABC de Insumos'!A:Q,7,FALSE)</f>
        <v>0,0000000</v>
      </c>
    </row>
    <row r="33" spans="1:8">
      <c r="A33" s="241"/>
      <c r="B33" s="237" t="s">
        <v>587</v>
      </c>
      <c r="C33" s="203" t="s">
        <v>588</v>
      </c>
      <c r="D33" s="202" t="s">
        <v>513</v>
      </c>
      <c r="E33" s="200" t="s">
        <v>254</v>
      </c>
      <c r="F33" s="254">
        <f t="shared" si="0"/>
        <v>8.3943100000000007E-2</v>
      </c>
      <c r="G33" s="144" t="str">
        <f>VLOOKUP(B33,'Curva ABC de Insumos'!A:Q,6,FALSE)</f>
        <v>0,0839431</v>
      </c>
      <c r="H33" s="90" t="str">
        <f>VLOOKUP(B33,'Curva ABC de Insumos'!A:Q,7,FALSE)</f>
        <v>0,0000000</v>
      </c>
    </row>
    <row r="34" spans="1:8">
      <c r="A34" s="241"/>
      <c r="B34" s="236" t="s">
        <v>590</v>
      </c>
      <c r="C34" s="201" t="s">
        <v>591</v>
      </c>
      <c r="D34" s="200" t="s">
        <v>513</v>
      </c>
      <c r="E34" s="200" t="s">
        <v>254</v>
      </c>
      <c r="F34" s="254">
        <f t="shared" si="0"/>
        <v>833.44877259999998</v>
      </c>
      <c r="G34" s="144" t="str">
        <f>VLOOKUP(B34,'Curva ABC de Insumos'!A:Q,6,FALSE)</f>
        <v>833,4487726</v>
      </c>
      <c r="H34" s="90" t="str">
        <f>VLOOKUP(B34,'Curva ABC de Insumos'!A:Q,7,FALSE)</f>
        <v>0,0000000</v>
      </c>
    </row>
    <row r="35" spans="1:8">
      <c r="A35" s="241"/>
      <c r="B35" s="236" t="s">
        <v>593</v>
      </c>
      <c r="C35" s="201" t="s">
        <v>594</v>
      </c>
      <c r="D35" s="200" t="s">
        <v>513</v>
      </c>
      <c r="E35" s="200" t="s">
        <v>254</v>
      </c>
      <c r="F35" s="254">
        <f t="shared" si="0"/>
        <v>46.265059200000003</v>
      </c>
      <c r="G35" s="144" t="str">
        <f>VLOOKUP(B35,'Curva ABC de Insumos'!A:Q,6,FALSE)</f>
        <v>46,2650592</v>
      </c>
      <c r="H35" s="90" t="str">
        <f>VLOOKUP(B35,'Curva ABC de Insumos'!A:Q,7,FALSE)</f>
        <v>0,0000000</v>
      </c>
    </row>
    <row r="36" spans="1:8">
      <c r="A36" s="241"/>
      <c r="B36" s="237" t="s">
        <v>596</v>
      </c>
      <c r="C36" s="203" t="s">
        <v>597</v>
      </c>
      <c r="D36" s="202" t="s">
        <v>513</v>
      </c>
      <c r="E36" s="200" t="s">
        <v>254</v>
      </c>
      <c r="F36" s="254">
        <f t="shared" si="0"/>
        <v>44.862450699999997</v>
      </c>
      <c r="G36" s="144" t="str">
        <f>VLOOKUP(B36,'Curva ABC de Insumos'!A:Q,6,FALSE)</f>
        <v>44,8624507</v>
      </c>
      <c r="H36" s="90" t="str">
        <f>VLOOKUP(B36,'Curva ABC de Insumos'!A:Q,7,FALSE)</f>
        <v>0,0000000</v>
      </c>
    </row>
    <row r="37" spans="1:8">
      <c r="A37" s="241"/>
      <c r="B37" s="237" t="s">
        <v>598</v>
      </c>
      <c r="C37" s="203" t="s">
        <v>599</v>
      </c>
      <c r="D37" s="202" t="s">
        <v>513</v>
      </c>
      <c r="E37" s="200" t="s">
        <v>254</v>
      </c>
      <c r="F37" s="254">
        <f t="shared" si="0"/>
        <v>46.720213999999999</v>
      </c>
      <c r="G37" s="144" t="str">
        <f>VLOOKUP(B37,'Curva ABC de Insumos'!A:Q,6,FALSE)</f>
        <v>46,7202140</v>
      </c>
      <c r="H37" s="90" t="str">
        <f>VLOOKUP(B37,'Curva ABC de Insumos'!A:Q,7,FALSE)</f>
        <v>0,0000000</v>
      </c>
    </row>
    <row r="38" spans="1:8">
      <c r="A38" s="241"/>
      <c r="B38" s="237" t="s">
        <v>600</v>
      </c>
      <c r="C38" s="203" t="s">
        <v>601</v>
      </c>
      <c r="D38" s="202" t="s">
        <v>513</v>
      </c>
      <c r="E38" s="200" t="s">
        <v>254</v>
      </c>
      <c r="F38" s="254">
        <f t="shared" si="0"/>
        <v>8.3943100000000007E-2</v>
      </c>
      <c r="G38" s="144" t="str">
        <f>VLOOKUP(B38,'Curva ABC de Insumos'!A:Q,6,FALSE)</f>
        <v>0,0688335</v>
      </c>
      <c r="H38" s="90" t="str">
        <f>VLOOKUP(B38,'Curva ABC de Insumos'!A:Q,7,FALSE)</f>
        <v>0,0151096</v>
      </c>
    </row>
    <row r="39" spans="1:8">
      <c r="A39" s="241"/>
      <c r="B39" s="236" t="s">
        <v>604</v>
      </c>
      <c r="C39" s="201" t="s">
        <v>605</v>
      </c>
      <c r="D39" s="200" t="s">
        <v>513</v>
      </c>
      <c r="E39" s="200" t="s">
        <v>254</v>
      </c>
      <c r="F39" s="254">
        <f t="shared" si="0"/>
        <v>904.58957370000007</v>
      </c>
      <c r="G39" s="144" t="str">
        <f>VLOOKUP(B39,'Curva ABC de Insumos'!A:Q,6,FALSE)</f>
        <v>395,6493140</v>
      </c>
      <c r="H39" s="90" t="str">
        <f>VLOOKUP(B39,'Curva ABC de Insumos'!A:Q,7,FALSE)</f>
        <v>508,9402597</v>
      </c>
    </row>
    <row r="40" spans="1:8">
      <c r="A40" s="241"/>
      <c r="B40" s="236" t="s">
        <v>606</v>
      </c>
      <c r="C40" s="201" t="s">
        <v>607</v>
      </c>
      <c r="D40" s="200" t="s">
        <v>513</v>
      </c>
      <c r="E40" s="200" t="s">
        <v>254</v>
      </c>
      <c r="F40" s="254">
        <f t="shared" si="0"/>
        <v>1989.670895</v>
      </c>
      <c r="G40" s="144" t="str">
        <f>VLOOKUP(B40,'Curva ABC de Insumos'!A:Q,6,FALSE)</f>
        <v>1.989,6708950</v>
      </c>
      <c r="H40" s="90" t="str">
        <f>VLOOKUP(B40,'Curva ABC de Insumos'!A:Q,7,FALSE)</f>
        <v>0,0000000</v>
      </c>
    </row>
    <row r="41" spans="1:8">
      <c r="A41" s="241"/>
      <c r="B41" s="237" t="s">
        <v>609</v>
      </c>
      <c r="C41" s="203" t="s">
        <v>610</v>
      </c>
      <c r="D41" s="202" t="s">
        <v>513</v>
      </c>
      <c r="E41" s="200" t="s">
        <v>254</v>
      </c>
      <c r="F41" s="254">
        <f t="shared" si="0"/>
        <v>6.2699783</v>
      </c>
      <c r="G41" s="144" t="str">
        <f>VLOOKUP(B41,'Curva ABC de Insumos'!A:Q,6,FALSE)</f>
        <v>6,2699783</v>
      </c>
      <c r="H41" s="90" t="str">
        <f>VLOOKUP(B41,'Curva ABC de Insumos'!A:Q,7,FALSE)</f>
        <v>0,0000000</v>
      </c>
    </row>
    <row r="42" spans="1:8">
      <c r="A42" s="241"/>
      <c r="B42" s="236" t="s">
        <v>612</v>
      </c>
      <c r="C42" s="201" t="s">
        <v>613</v>
      </c>
      <c r="D42" s="200" t="s">
        <v>513</v>
      </c>
      <c r="E42" s="200" t="s">
        <v>254</v>
      </c>
      <c r="F42" s="254">
        <f t="shared" si="0"/>
        <v>77.017230699999999</v>
      </c>
      <c r="G42" s="144" t="str">
        <f>VLOOKUP(B42,'Curva ABC de Insumos'!A:Q,6,FALSE)</f>
        <v>77,0172307</v>
      </c>
      <c r="H42" s="90" t="str">
        <f>VLOOKUP(B42,'Curva ABC de Insumos'!A:Q,7,FALSE)</f>
        <v>0,0000000</v>
      </c>
    </row>
    <row r="43" spans="1:8">
      <c r="A43" s="241"/>
      <c r="B43" s="237" t="s">
        <v>615</v>
      </c>
      <c r="C43" s="203" t="s">
        <v>616</v>
      </c>
      <c r="D43" s="202" t="s">
        <v>513</v>
      </c>
      <c r="E43" s="200" t="s">
        <v>254</v>
      </c>
      <c r="F43" s="254">
        <f t="shared" si="0"/>
        <v>83.380310899999998</v>
      </c>
      <c r="G43" s="144" t="str">
        <f>VLOOKUP(B43,'Curva ABC de Insumos'!A:Q,6,FALSE)</f>
        <v>83,3803109</v>
      </c>
      <c r="H43" s="90" t="str">
        <f>VLOOKUP(B43,'Curva ABC de Insumos'!A:Q,7,FALSE)</f>
        <v>0,0000000</v>
      </c>
    </row>
    <row r="44" spans="1:8">
      <c r="A44" s="241"/>
      <c r="B44" s="237" t="s">
        <v>618</v>
      </c>
      <c r="C44" s="203" t="s">
        <v>616</v>
      </c>
      <c r="D44" s="202" t="s">
        <v>513</v>
      </c>
      <c r="E44" s="200" t="s">
        <v>254</v>
      </c>
      <c r="F44" s="254">
        <f t="shared" si="0"/>
        <v>9.0396642000000007</v>
      </c>
      <c r="G44" s="144" t="str">
        <f>VLOOKUP(B44,'Curva ABC de Insumos'!A:Q,6,FALSE)</f>
        <v>9,0396642</v>
      </c>
      <c r="H44" s="90" t="str">
        <f>VLOOKUP(B44,'Curva ABC de Insumos'!A:Q,7,FALSE)</f>
        <v>0,0000000</v>
      </c>
    </row>
    <row r="45" spans="1:8">
      <c r="A45" s="241"/>
      <c r="B45" s="236" t="s">
        <v>620</v>
      </c>
      <c r="C45" s="201" t="s">
        <v>621</v>
      </c>
      <c r="D45" s="200" t="s">
        <v>513</v>
      </c>
      <c r="E45" s="200" t="s">
        <v>254</v>
      </c>
      <c r="F45" s="254">
        <f t="shared" si="0"/>
        <v>13744.949325199999</v>
      </c>
      <c r="G45" s="144" t="str">
        <f>VLOOKUP(B45,'Curva ABC de Insumos'!A:Q,6,FALSE)</f>
        <v>13.744,9493252</v>
      </c>
      <c r="H45" s="90" t="str">
        <f>VLOOKUP(B45,'Curva ABC de Insumos'!A:Q,7,FALSE)</f>
        <v>0,0000000</v>
      </c>
    </row>
    <row r="46" spans="1:8">
      <c r="A46" s="241"/>
      <c r="B46" s="237" t="s">
        <v>622</v>
      </c>
      <c r="C46" s="203" t="s">
        <v>623</v>
      </c>
      <c r="D46" s="202" t="s">
        <v>513</v>
      </c>
      <c r="E46" s="200" t="s">
        <v>254</v>
      </c>
      <c r="F46" s="254">
        <f t="shared" si="0"/>
        <v>554.03039750000005</v>
      </c>
      <c r="G46" s="144" t="str">
        <f>VLOOKUP(B46,'Curva ABC de Insumos'!A:Q,6,FALSE)</f>
        <v>376,9455565</v>
      </c>
      <c r="H46" s="90" t="str">
        <f>VLOOKUP(B46,'Curva ABC de Insumos'!A:Q,7,FALSE)</f>
        <v>177,0848410</v>
      </c>
    </row>
    <row r="47" spans="1:8">
      <c r="A47" s="241"/>
      <c r="B47" s="237" t="s">
        <v>624</v>
      </c>
      <c r="C47" s="203" t="s">
        <v>625</v>
      </c>
      <c r="D47" s="202" t="s">
        <v>513</v>
      </c>
      <c r="E47" s="200" t="s">
        <v>254</v>
      </c>
      <c r="F47" s="254">
        <f t="shared" si="0"/>
        <v>137.01689719999999</v>
      </c>
      <c r="G47" s="144" t="str">
        <f>VLOOKUP(B47,'Curva ABC de Insumos'!A:Q,6,FALSE)</f>
        <v>36,9946634</v>
      </c>
      <c r="H47" s="90" t="str">
        <f>VLOOKUP(B47,'Curva ABC de Insumos'!A:Q,7,FALSE)</f>
        <v>100,0222338</v>
      </c>
    </row>
    <row r="48" spans="1:8">
      <c r="A48" s="241"/>
      <c r="B48" s="237" t="s">
        <v>626</v>
      </c>
      <c r="C48" s="203" t="s">
        <v>627</v>
      </c>
      <c r="D48" s="202" t="s">
        <v>513</v>
      </c>
      <c r="E48" s="200" t="s">
        <v>254</v>
      </c>
      <c r="F48" s="254">
        <f t="shared" si="0"/>
        <v>59.231971600000001</v>
      </c>
      <c r="G48" s="144" t="str">
        <f>VLOOKUP(B48,'Curva ABC de Insumos'!A:Q,6,FALSE)</f>
        <v>48,5703229</v>
      </c>
      <c r="H48" s="90" t="str">
        <f>VLOOKUP(B48,'Curva ABC de Insumos'!A:Q,7,FALSE)</f>
        <v>10,6616487</v>
      </c>
    </row>
    <row r="49" spans="1:8">
      <c r="A49" s="241"/>
      <c r="B49" s="237" t="s">
        <v>628</v>
      </c>
      <c r="C49" s="203" t="s">
        <v>629</v>
      </c>
      <c r="D49" s="202" t="s">
        <v>513</v>
      </c>
      <c r="E49" s="200" t="s">
        <v>254</v>
      </c>
      <c r="F49" s="254">
        <f t="shared" si="0"/>
        <v>247.2273295</v>
      </c>
      <c r="G49" s="144" t="str">
        <f>VLOOKUP(B49,'Curva ABC de Insumos'!A:Q,6,FALSE)</f>
        <v>130,4593040</v>
      </c>
      <c r="H49" s="90" t="str">
        <f>VLOOKUP(B49,'Curva ABC de Insumos'!A:Q,7,FALSE)</f>
        <v>116,7680255</v>
      </c>
    </row>
    <row r="50" spans="1:8">
      <c r="A50" s="241"/>
      <c r="B50" s="236" t="s">
        <v>630</v>
      </c>
      <c r="C50" s="201" t="s">
        <v>631</v>
      </c>
      <c r="D50" s="200" t="s">
        <v>513</v>
      </c>
      <c r="E50" s="200" t="s">
        <v>254</v>
      </c>
      <c r="F50" s="254">
        <f t="shared" si="0"/>
        <v>799.95392900000002</v>
      </c>
      <c r="G50" s="144" t="str">
        <f>VLOOKUP(B50,'Curva ABC de Insumos'!A:Q,6,FALSE)</f>
        <v>768,4649580</v>
      </c>
      <c r="H50" s="90" t="str">
        <f>VLOOKUP(B50,'Curva ABC de Insumos'!A:Q,7,FALSE)</f>
        <v>31,4889710</v>
      </c>
    </row>
    <row r="51" spans="1:8">
      <c r="A51" s="241"/>
      <c r="B51" s="237" t="s">
        <v>633</v>
      </c>
      <c r="C51" s="203" t="s">
        <v>634</v>
      </c>
      <c r="D51" s="202" t="s">
        <v>513</v>
      </c>
      <c r="E51" s="200" t="s">
        <v>254</v>
      </c>
      <c r="F51" s="254">
        <f t="shared" si="0"/>
        <v>19.617763199999999</v>
      </c>
      <c r="G51" s="144" t="str">
        <f>VLOOKUP(B51,'Curva ABC de Insumos'!A:Q,6,FALSE)</f>
        <v>19,6177632</v>
      </c>
      <c r="H51" s="90" t="str">
        <f>VLOOKUP(B51,'Curva ABC de Insumos'!A:Q,7,FALSE)</f>
        <v>0,0000000</v>
      </c>
    </row>
    <row r="52" spans="1:8">
      <c r="A52" s="241"/>
      <c r="B52" s="237" t="s">
        <v>635</v>
      </c>
      <c r="C52" s="203" t="s">
        <v>636</v>
      </c>
      <c r="D52" s="202" t="s">
        <v>513</v>
      </c>
      <c r="E52" s="200" t="s">
        <v>254</v>
      </c>
      <c r="F52" s="254">
        <f t="shared" si="0"/>
        <v>501.59992720000002</v>
      </c>
      <c r="G52" s="144" t="str">
        <f>VLOOKUP(B52,'Curva ABC de Insumos'!A:Q,6,FALSE)</f>
        <v>501,5999272</v>
      </c>
      <c r="H52" s="90" t="str">
        <f>VLOOKUP(B52,'Curva ABC de Insumos'!A:Q,7,FALSE)</f>
        <v>0,0000000</v>
      </c>
    </row>
    <row r="53" spans="1:8">
      <c r="A53" s="241"/>
      <c r="B53" s="237" t="s">
        <v>637</v>
      </c>
      <c r="C53" s="203" t="s">
        <v>638</v>
      </c>
      <c r="D53" s="202" t="s">
        <v>513</v>
      </c>
      <c r="E53" s="200" t="s">
        <v>254</v>
      </c>
      <c r="F53" s="254">
        <f t="shared" si="0"/>
        <v>9273.1145314999994</v>
      </c>
      <c r="G53" s="144" t="str">
        <f>VLOOKUP(B53,'Curva ABC de Insumos'!A:Q,6,FALSE)</f>
        <v>8.296,2588791</v>
      </c>
      <c r="H53" s="90" t="str">
        <f>VLOOKUP(B53,'Curva ABC de Insumos'!A:Q,7,FALSE)</f>
        <v>976,8556524</v>
      </c>
    </row>
    <row r="54" spans="1:8">
      <c r="A54" s="241"/>
      <c r="B54" s="237" t="s">
        <v>639</v>
      </c>
      <c r="C54" s="203" t="s">
        <v>640</v>
      </c>
      <c r="D54" s="202" t="s">
        <v>513</v>
      </c>
      <c r="E54" s="200" t="s">
        <v>254</v>
      </c>
      <c r="F54" s="254">
        <f t="shared" si="0"/>
        <v>673.7</v>
      </c>
      <c r="G54" s="144" t="str">
        <f>VLOOKUP(B54,'Curva ABC de Insumos'!A:Q,6,FALSE)</f>
        <v>673,7000000</v>
      </c>
      <c r="H54" s="90" t="str">
        <f>VLOOKUP(B54,'Curva ABC de Insumos'!A:Q,7,FALSE)</f>
        <v>0,0000000</v>
      </c>
    </row>
    <row r="55" spans="1:8" ht="26.4">
      <c r="A55" s="241"/>
      <c r="B55" s="237" t="s">
        <v>642</v>
      </c>
      <c r="C55" s="203" t="s">
        <v>643</v>
      </c>
      <c r="D55" s="202" t="s">
        <v>513</v>
      </c>
      <c r="E55" s="200" t="s">
        <v>254</v>
      </c>
      <c r="F55" s="254">
        <f t="shared" si="0"/>
        <v>14310.442044399999</v>
      </c>
      <c r="G55" s="144" t="str">
        <f>VLOOKUP(B55,'Curva ABC de Insumos'!A:Q,6,FALSE)</f>
        <v>3.742,0573139</v>
      </c>
      <c r="H55" s="90" t="str">
        <f>VLOOKUP(B55,'Curva ABC de Insumos'!A:Q,7,FALSE)</f>
        <v>10.568,3847305</v>
      </c>
    </row>
    <row r="56" spans="1:8">
      <c r="A56" s="241"/>
      <c r="B56" s="237" t="s">
        <v>644</v>
      </c>
      <c r="C56" s="203" t="s">
        <v>645</v>
      </c>
      <c r="D56" s="202" t="s">
        <v>513</v>
      </c>
      <c r="E56" s="200" t="s">
        <v>254</v>
      </c>
      <c r="F56" s="254">
        <f t="shared" si="0"/>
        <v>779.11294820000001</v>
      </c>
      <c r="G56" s="144" t="str">
        <f>VLOOKUP(B56,'Curva ABC de Insumos'!A:Q,6,FALSE)</f>
        <v>311,4801511</v>
      </c>
      <c r="H56" s="90" t="str">
        <f>VLOOKUP(B56,'Curva ABC de Insumos'!A:Q,7,FALSE)</f>
        <v>467,6327971</v>
      </c>
    </row>
    <row r="57" spans="1:8">
      <c r="A57" s="241"/>
      <c r="B57" s="236" t="s">
        <v>646</v>
      </c>
      <c r="C57" s="201" t="s">
        <v>647</v>
      </c>
      <c r="D57" s="200" t="s">
        <v>513</v>
      </c>
      <c r="E57" s="200" t="s">
        <v>254</v>
      </c>
      <c r="F57" s="254">
        <f t="shared" si="0"/>
        <v>1414.7491179000001</v>
      </c>
      <c r="G57" s="144" t="str">
        <f>VLOOKUP(B57,'Curva ABC de Insumos'!A:Q,6,FALSE)</f>
        <v>1.414,7491179</v>
      </c>
      <c r="H57" s="90" t="str">
        <f>VLOOKUP(B57,'Curva ABC de Insumos'!A:Q,7,FALSE)</f>
        <v>0,0000000</v>
      </c>
    </row>
    <row r="58" spans="1:8">
      <c r="A58" s="241"/>
      <c r="B58" s="236" t="s">
        <v>648</v>
      </c>
      <c r="C58" s="201" t="s">
        <v>649</v>
      </c>
      <c r="D58" s="200" t="s">
        <v>513</v>
      </c>
      <c r="E58" s="200" t="s">
        <v>254</v>
      </c>
      <c r="F58" s="254">
        <f t="shared" si="0"/>
        <v>222.76051029999999</v>
      </c>
      <c r="G58" s="144" t="str">
        <f>VLOOKUP(B58,'Curva ABC de Insumos'!A:Q,6,FALSE)</f>
        <v>222,7605103</v>
      </c>
      <c r="H58" s="90" t="str">
        <f>VLOOKUP(B58,'Curva ABC de Insumos'!A:Q,7,FALSE)</f>
        <v>0,0000000</v>
      </c>
    </row>
    <row r="59" spans="1:8">
      <c r="A59" s="241"/>
      <c r="B59" s="237" t="s">
        <v>651</v>
      </c>
      <c r="C59" s="203" t="s">
        <v>652</v>
      </c>
      <c r="D59" s="202" t="s">
        <v>513</v>
      </c>
      <c r="E59" s="200" t="s">
        <v>254</v>
      </c>
      <c r="F59" s="254">
        <f t="shared" si="0"/>
        <v>59.232561500000003</v>
      </c>
      <c r="G59" s="144" t="str">
        <f>VLOOKUP(B59,'Curva ABC de Insumos'!A:Q,6,FALSE)</f>
        <v>59,2325615</v>
      </c>
      <c r="H59" s="90" t="str">
        <f>VLOOKUP(B59,'Curva ABC de Insumos'!A:Q,7,FALSE)</f>
        <v>0,0000000</v>
      </c>
    </row>
    <row r="60" spans="1:8">
      <c r="A60" s="241"/>
      <c r="B60" s="237" t="s">
        <v>653</v>
      </c>
      <c r="C60" s="203" t="s">
        <v>654</v>
      </c>
      <c r="D60" s="202" t="s">
        <v>513</v>
      </c>
      <c r="E60" s="200" t="s">
        <v>254</v>
      </c>
      <c r="F60" s="254">
        <f t="shared" si="0"/>
        <v>1.2278824000000002</v>
      </c>
      <c r="G60" s="144" t="str">
        <f>VLOOKUP(B60,'Curva ABC de Insumos'!A:Q,6,FALSE)</f>
        <v>1,0191384</v>
      </c>
      <c r="H60" s="90" t="str">
        <f>VLOOKUP(B60,'Curva ABC de Insumos'!A:Q,7,FALSE)</f>
        <v>0,2087440</v>
      </c>
    </row>
    <row r="61" spans="1:8" ht="16.5" customHeight="1">
      <c r="A61" s="241"/>
      <c r="B61" s="238"/>
      <c r="C61" s="204"/>
      <c r="D61" s="205"/>
      <c r="E61" s="206" t="s">
        <v>266</v>
      </c>
      <c r="F61" s="262">
        <f>SUM(F5:F60)</f>
        <v>99918.678818900007</v>
      </c>
    </row>
    <row r="62" spans="1:8" ht="18" customHeight="1">
      <c r="A62" s="241"/>
      <c r="B62" s="239"/>
      <c r="C62" s="208"/>
      <c r="D62" s="207"/>
      <c r="E62" s="207"/>
      <c r="F62" s="240"/>
    </row>
    <row r="63" spans="1:8" ht="18" customHeight="1" thickBot="1">
      <c r="A63" s="241"/>
      <c r="B63" s="305" t="s">
        <v>59</v>
      </c>
      <c r="C63" s="306"/>
      <c r="D63" s="306"/>
      <c r="E63" s="306"/>
      <c r="F63" s="307"/>
    </row>
    <row r="64" spans="1:8">
      <c r="A64" s="241"/>
      <c r="B64" s="242"/>
      <c r="C64" s="241"/>
      <c r="D64" s="242"/>
      <c r="E64" s="242"/>
      <c r="F64" s="242"/>
    </row>
    <row r="65" spans="1:6">
      <c r="A65" s="241"/>
      <c r="B65" s="242"/>
      <c r="C65" s="241"/>
      <c r="D65" s="242"/>
      <c r="E65" s="242"/>
      <c r="F65" s="242"/>
    </row>
    <row r="66" spans="1:6">
      <c r="A66" s="241"/>
      <c r="B66" s="242"/>
      <c r="C66" s="241"/>
      <c r="D66" s="242"/>
      <c r="E66" s="242"/>
      <c r="F66" s="242"/>
    </row>
    <row r="67" spans="1:6">
      <c r="A67" s="241"/>
      <c r="B67" s="242"/>
      <c r="C67" s="241"/>
      <c r="D67" s="242"/>
      <c r="E67" s="242"/>
      <c r="F67" s="242"/>
    </row>
    <row r="68" spans="1:6">
      <c r="A68" s="241"/>
      <c r="B68" s="242"/>
      <c r="C68" s="241"/>
      <c r="D68" s="242"/>
      <c r="E68" s="242"/>
      <c r="F68" s="242"/>
    </row>
    <row r="69" spans="1:6">
      <c r="A69" s="241"/>
      <c r="B69" s="242"/>
      <c r="C69" s="241"/>
      <c r="D69" s="242"/>
      <c r="E69" s="242"/>
      <c r="F69" s="242"/>
    </row>
    <row r="70" spans="1:6">
      <c r="A70" s="241"/>
      <c r="B70" s="242"/>
      <c r="C70" s="241"/>
      <c r="D70" s="242"/>
      <c r="E70" s="242"/>
      <c r="F70" s="242"/>
    </row>
    <row r="71" spans="1:6">
      <c r="A71" s="241"/>
      <c r="B71" s="242"/>
      <c r="C71" s="241"/>
      <c r="D71" s="242"/>
      <c r="E71" s="242"/>
      <c r="F71" s="242"/>
    </row>
    <row r="72" spans="1:6">
      <c r="A72" s="241"/>
      <c r="B72" s="242"/>
      <c r="C72" s="241"/>
      <c r="D72" s="242"/>
      <c r="E72" s="242"/>
      <c r="F72" s="242"/>
    </row>
    <row r="73" spans="1:6">
      <c r="A73" s="241"/>
      <c r="B73" s="242"/>
      <c r="C73" s="241"/>
      <c r="D73" s="242"/>
      <c r="E73" s="242"/>
      <c r="F73" s="242"/>
    </row>
    <row r="74" spans="1:6">
      <c r="A74" s="241"/>
      <c r="B74" s="242"/>
      <c r="C74" s="241"/>
      <c r="D74" s="242"/>
      <c r="E74" s="242"/>
      <c r="F74" s="242"/>
    </row>
    <row r="75" spans="1:6">
      <c r="A75" s="241"/>
      <c r="B75" s="242"/>
      <c r="C75" s="241"/>
      <c r="D75" s="242"/>
      <c r="E75" s="242"/>
      <c r="F75" s="242"/>
    </row>
    <row r="76" spans="1:6">
      <c r="A76" s="241"/>
      <c r="B76" s="242"/>
      <c r="C76" s="241"/>
      <c r="D76" s="242"/>
      <c r="E76" s="242"/>
      <c r="F76" s="242"/>
    </row>
    <row r="77" spans="1:6">
      <c r="A77" s="241"/>
      <c r="B77" s="242"/>
      <c r="C77" s="241"/>
      <c r="D77" s="242"/>
      <c r="E77" s="242"/>
      <c r="F77" s="242"/>
    </row>
    <row r="78" spans="1:6">
      <c r="A78" s="241"/>
      <c r="B78" s="242"/>
      <c r="C78" s="241"/>
      <c r="D78" s="242"/>
      <c r="E78" s="242"/>
      <c r="F78" s="242"/>
    </row>
    <row r="79" spans="1:6">
      <c r="A79" s="241"/>
      <c r="B79" s="242"/>
      <c r="C79" s="241"/>
      <c r="D79" s="242"/>
      <c r="E79" s="242"/>
      <c r="F79" s="242"/>
    </row>
    <row r="80" spans="1:6">
      <c r="A80" s="241"/>
      <c r="B80" s="242"/>
      <c r="C80" s="241"/>
      <c r="D80" s="242"/>
      <c r="E80" s="242"/>
      <c r="F80" s="242"/>
    </row>
    <row r="81" spans="1:6">
      <c r="A81" s="241"/>
      <c r="B81" s="242"/>
      <c r="C81" s="241"/>
      <c r="D81" s="242"/>
      <c r="E81" s="242"/>
      <c r="F81" s="242"/>
    </row>
    <row r="82" spans="1:6">
      <c r="A82" s="241"/>
      <c r="B82" s="242"/>
      <c r="C82" s="241"/>
      <c r="D82" s="242"/>
      <c r="E82" s="242"/>
      <c r="F82" s="242"/>
    </row>
    <row r="83" spans="1:6">
      <c r="A83" s="241"/>
      <c r="B83" s="242"/>
      <c r="C83" s="241"/>
      <c r="D83" s="242"/>
      <c r="E83" s="242"/>
      <c r="F83" s="242"/>
    </row>
    <row r="84" spans="1:6">
      <c r="A84" s="241"/>
      <c r="B84" s="242"/>
      <c r="C84" s="241"/>
      <c r="D84" s="242"/>
      <c r="E84" s="242"/>
      <c r="F84" s="242"/>
    </row>
    <row r="85" spans="1:6">
      <c r="A85" s="241"/>
      <c r="B85" s="242"/>
      <c r="C85" s="241"/>
      <c r="D85" s="242"/>
      <c r="E85" s="242"/>
      <c r="F85" s="242"/>
    </row>
  </sheetData>
  <autoFilter ref="B4:F33">
    <sortState ref="B8:F58">
      <sortCondition ref="C7:C57"/>
    </sortState>
  </autoFilter>
  <mergeCells count="3">
    <mergeCell ref="C3:F3"/>
    <mergeCell ref="C2:F2"/>
    <mergeCell ref="B63:F63"/>
  </mergeCells>
  <printOptions horizontalCentered="1"/>
  <pageMargins left="0.78740157480314965" right="0.78740157480314965" top="0.62992125984251968" bottom="0.62992125984251968" header="0" footer="0.51181102362204722"/>
  <pageSetup paperSize="9" scale="64" fitToHeight="0" orientation="portrait" r:id="rId1"/>
  <headerFooter>
    <oddFooter>Página &amp;P de &amp;N</oddFooter>
  </headerFooter>
  <drawing r:id="rId2"/>
</worksheet>
</file>

<file path=xl/worksheets/sheet6.xml><?xml version="1.0" encoding="utf-8"?>
<worksheet xmlns="http://schemas.openxmlformats.org/spreadsheetml/2006/main" xmlns:r="http://schemas.openxmlformats.org/officeDocument/2006/relationships">
  <sheetPr>
    <tabColor indexed="53"/>
  </sheetPr>
  <dimension ref="A1:AA549"/>
  <sheetViews>
    <sheetView showGridLines="0" topLeftCell="A498" zoomScale="120" zoomScaleNormal="120" zoomScaleSheetLayoutView="70" workbookViewId="0">
      <selection activeCell="N544" sqref="N544"/>
    </sheetView>
  </sheetViews>
  <sheetFormatPr defaultColWidth="9.109375" defaultRowHeight="7.8"/>
  <cols>
    <col min="1" max="1" width="4.6640625" style="42" customWidth="1"/>
    <col min="2" max="2" width="3.6640625" style="42" customWidth="1"/>
    <col min="3" max="3" width="7.6640625" style="42" customWidth="1"/>
    <col min="4" max="4" width="4.6640625" style="42" customWidth="1"/>
    <col min="5" max="5" width="5.33203125" style="42" customWidth="1"/>
    <col min="6" max="6" width="8" style="42" customWidth="1"/>
    <col min="7" max="7" width="1.6640625" style="42" customWidth="1"/>
    <col min="8" max="8" width="4.44140625" style="42" customWidth="1"/>
    <col min="9" max="9" width="3.6640625" style="42" customWidth="1"/>
    <col min="10" max="10" width="7.6640625" style="42" customWidth="1"/>
    <col min="11" max="11" width="4.6640625" style="42" customWidth="1"/>
    <col min="12" max="12" width="5.33203125" style="42" customWidth="1"/>
    <col min="13" max="13" width="8" style="42" customWidth="1"/>
    <col min="14" max="14" width="1.6640625" style="42" customWidth="1"/>
    <col min="15" max="15" width="4.33203125" style="42" customWidth="1"/>
    <col min="16" max="16" width="3.6640625" style="42" customWidth="1"/>
    <col min="17" max="17" width="7.6640625" style="42" customWidth="1"/>
    <col min="18" max="18" width="4.6640625" style="42" customWidth="1"/>
    <col min="19" max="19" width="5.33203125" style="42" customWidth="1"/>
    <col min="20" max="20" width="8" style="42" customWidth="1"/>
    <col min="21" max="24" width="11.44140625" style="42" customWidth="1"/>
    <col min="25" max="25" width="42" style="42" customWidth="1"/>
    <col min="26" max="255" width="11.44140625" style="42" customWidth="1"/>
    <col min="256" max="16384" width="9.109375" style="42"/>
  </cols>
  <sheetData>
    <row r="1" spans="1:25" s="32" customFormat="1" ht="13.8">
      <c r="A1" s="310" t="s">
        <v>60</v>
      </c>
      <c r="B1" s="310"/>
      <c r="C1" s="310"/>
      <c r="D1" s="310"/>
      <c r="E1" s="310"/>
      <c r="F1" s="310"/>
      <c r="G1" s="310"/>
      <c r="H1" s="310"/>
      <c r="I1" s="310"/>
      <c r="J1" s="310"/>
      <c r="K1" s="310"/>
      <c r="L1" s="310"/>
      <c r="M1" s="310"/>
      <c r="N1" s="310"/>
      <c r="O1" s="310"/>
      <c r="P1" s="310"/>
      <c r="Q1" s="310"/>
      <c r="R1" s="310"/>
      <c r="S1" s="310"/>
      <c r="T1" s="310"/>
      <c r="U1" s="31"/>
    </row>
    <row r="2" spans="1:25" s="34" customFormat="1" ht="13.2">
      <c r="A2" s="311" t="s">
        <v>61</v>
      </c>
      <c r="B2" s="311"/>
      <c r="C2" s="311"/>
      <c r="D2" s="311"/>
      <c r="E2" s="311"/>
      <c r="F2" s="311"/>
      <c r="G2" s="311"/>
      <c r="H2" s="311"/>
      <c r="I2" s="311"/>
      <c r="J2" s="311"/>
      <c r="K2" s="311"/>
      <c r="L2" s="311"/>
      <c r="M2" s="311"/>
      <c r="N2" s="311"/>
      <c r="O2" s="311"/>
      <c r="P2" s="311"/>
      <c r="Q2" s="311"/>
      <c r="R2" s="311"/>
      <c r="S2" s="311"/>
      <c r="T2" s="311"/>
      <c r="U2" s="33"/>
    </row>
    <row r="3" spans="1:25" s="32" customFormat="1" ht="11.4">
      <c r="A3" s="312" t="s">
        <v>62</v>
      </c>
      <c r="B3" s="312"/>
      <c r="C3" s="312"/>
      <c r="D3" s="312"/>
      <c r="E3" s="312"/>
      <c r="F3" s="312"/>
      <c r="G3" s="312"/>
      <c r="H3" s="312"/>
      <c r="I3" s="312"/>
      <c r="J3" s="312"/>
      <c r="K3" s="312"/>
      <c r="L3" s="312"/>
      <c r="M3" s="312"/>
      <c r="N3" s="312"/>
      <c r="O3" s="312"/>
      <c r="P3" s="312"/>
      <c r="Q3" s="312"/>
      <c r="R3" s="312"/>
      <c r="S3" s="312"/>
      <c r="T3" s="312"/>
      <c r="U3" s="31"/>
    </row>
    <row r="4" spans="1:25" s="32" customFormat="1" ht="12">
      <c r="A4" s="313" t="s">
        <v>63</v>
      </c>
      <c r="B4" s="313"/>
      <c r="C4" s="313"/>
      <c r="D4" s="313"/>
      <c r="E4" s="313"/>
      <c r="F4" s="313"/>
      <c r="G4" s="313"/>
      <c r="H4" s="313"/>
      <c r="I4" s="313"/>
      <c r="J4" s="313"/>
      <c r="K4" s="313"/>
      <c r="L4" s="313"/>
      <c r="M4" s="313"/>
      <c r="N4" s="313"/>
      <c r="O4" s="313"/>
      <c r="P4" s="313"/>
      <c r="Q4" s="313"/>
      <c r="R4" s="313"/>
      <c r="S4" s="313"/>
      <c r="T4" s="313"/>
      <c r="U4" s="31"/>
    </row>
    <row r="5" spans="1:25" s="32" customFormat="1" ht="6" customHeight="1">
      <c r="A5" s="35"/>
      <c r="B5" s="36"/>
      <c r="C5" s="37"/>
      <c r="D5" s="37"/>
      <c r="E5" s="37"/>
      <c r="F5" s="37"/>
      <c r="G5" s="37"/>
      <c r="H5" s="35"/>
      <c r="I5" s="36"/>
      <c r="J5" s="37"/>
      <c r="K5" s="37"/>
      <c r="L5" s="37"/>
      <c r="M5" s="37"/>
      <c r="N5" s="37"/>
      <c r="O5" s="35"/>
      <c r="P5" s="36"/>
      <c r="Q5" s="37"/>
      <c r="R5" s="37"/>
      <c r="S5" s="37"/>
      <c r="T5" s="37"/>
      <c r="U5" s="31"/>
    </row>
    <row r="6" spans="1:25" s="39" customFormat="1" ht="11.25" customHeight="1">
      <c r="A6" s="314" t="s">
        <v>64</v>
      </c>
      <c r="B6" s="314"/>
      <c r="C6" s="314"/>
      <c r="D6" s="314"/>
      <c r="E6" s="314"/>
      <c r="F6" s="314"/>
      <c r="G6" s="38"/>
      <c r="H6" s="314" t="s">
        <v>65</v>
      </c>
      <c r="I6" s="314"/>
      <c r="J6" s="314"/>
      <c r="K6" s="314"/>
      <c r="L6" s="314"/>
      <c r="M6" s="314"/>
      <c r="N6" s="38"/>
      <c r="O6" s="314" t="s">
        <v>66</v>
      </c>
      <c r="P6" s="314"/>
      <c r="Q6" s="314"/>
      <c r="R6" s="314"/>
      <c r="S6" s="314"/>
      <c r="T6" s="314"/>
    </row>
    <row r="7" spans="1:25" ht="11.25" customHeight="1">
      <c r="A7" s="40" t="s">
        <v>67</v>
      </c>
      <c r="B7" s="41"/>
      <c r="C7" s="315" t="s">
        <v>68</v>
      </c>
      <c r="D7" s="316" t="s">
        <v>69</v>
      </c>
      <c r="E7" s="316"/>
      <c r="F7" s="317"/>
      <c r="H7" s="40" t="s">
        <v>67</v>
      </c>
      <c r="I7" s="41"/>
      <c r="J7" s="315" t="s">
        <v>68</v>
      </c>
      <c r="K7" s="316" t="s">
        <v>69</v>
      </c>
      <c r="L7" s="316"/>
      <c r="M7" s="317"/>
      <c r="O7" s="40" t="s">
        <v>67</v>
      </c>
      <c r="P7" s="41"/>
      <c r="Q7" s="315" t="s">
        <v>68</v>
      </c>
      <c r="R7" s="316" t="s">
        <v>69</v>
      </c>
      <c r="S7" s="316"/>
      <c r="T7" s="317"/>
    </row>
    <row r="8" spans="1:25" ht="9" customHeight="1">
      <c r="A8" s="43" t="s">
        <v>70</v>
      </c>
      <c r="B8" s="44"/>
      <c r="C8" s="315"/>
      <c r="D8" s="308" t="s">
        <v>71</v>
      </c>
      <c r="E8" s="308" t="s">
        <v>72</v>
      </c>
      <c r="F8" s="309"/>
      <c r="H8" s="43" t="s">
        <v>70</v>
      </c>
      <c r="I8" s="44"/>
      <c r="J8" s="315"/>
      <c r="K8" s="308" t="s">
        <v>71</v>
      </c>
      <c r="L8" s="308" t="s">
        <v>72</v>
      </c>
      <c r="M8" s="309"/>
      <c r="O8" s="43" t="s">
        <v>70</v>
      </c>
      <c r="P8" s="44"/>
      <c r="Q8" s="315"/>
      <c r="R8" s="308" t="s">
        <v>71</v>
      </c>
      <c r="S8" s="308" t="s">
        <v>72</v>
      </c>
      <c r="T8" s="309"/>
    </row>
    <row r="9" spans="1:25" ht="9" customHeight="1">
      <c r="A9" s="45" t="s">
        <v>73</v>
      </c>
      <c r="B9" s="46"/>
      <c r="C9" s="315"/>
      <c r="D9" s="308"/>
      <c r="E9" s="47" t="s">
        <v>74</v>
      </c>
      <c r="F9" s="48" t="s">
        <v>75</v>
      </c>
      <c r="H9" s="45" t="s">
        <v>73</v>
      </c>
      <c r="I9" s="46"/>
      <c r="J9" s="315"/>
      <c r="K9" s="308"/>
      <c r="L9" s="47" t="s">
        <v>74</v>
      </c>
      <c r="M9" s="48" t="s">
        <v>75</v>
      </c>
      <c r="O9" s="45" t="s">
        <v>73</v>
      </c>
      <c r="P9" s="46"/>
      <c r="Q9" s="315"/>
      <c r="R9" s="308"/>
      <c r="S9" s="47" t="s">
        <v>74</v>
      </c>
      <c r="T9" s="48" t="s">
        <v>75</v>
      </c>
    </row>
    <row r="10" spans="1:25" ht="11.25" customHeight="1">
      <c r="A10" s="49">
        <v>2001</v>
      </c>
      <c r="B10" s="50" t="s">
        <v>76</v>
      </c>
      <c r="C10" s="51">
        <v>303.11</v>
      </c>
      <c r="D10" s="6">
        <v>0.34</v>
      </c>
      <c r="E10" s="6">
        <v>0.34</v>
      </c>
      <c r="F10" s="6">
        <v>5.22</v>
      </c>
      <c r="G10" s="52"/>
      <c r="H10" s="49">
        <v>2001</v>
      </c>
      <c r="I10" s="50" t="s">
        <v>76</v>
      </c>
      <c r="J10" s="50">
        <v>288.86</v>
      </c>
      <c r="K10" s="6">
        <v>0.89</v>
      </c>
      <c r="L10" s="6">
        <v>0.89</v>
      </c>
      <c r="M10" s="6">
        <v>3.16</v>
      </c>
      <c r="N10" s="53"/>
      <c r="O10" s="49">
        <v>2001</v>
      </c>
      <c r="P10" s="50" t="s">
        <v>76</v>
      </c>
      <c r="Q10" s="50">
        <v>304.58999999999997</v>
      </c>
      <c r="R10" s="6">
        <v>0.04</v>
      </c>
      <c r="S10" s="6">
        <v>0.04</v>
      </c>
      <c r="T10" s="6">
        <v>6.63</v>
      </c>
    </row>
    <row r="11" spans="1:25" ht="11.25" customHeight="1">
      <c r="A11" s="54"/>
      <c r="B11" s="55" t="s">
        <v>77</v>
      </c>
      <c r="C11" s="56">
        <v>304.63</v>
      </c>
      <c r="D11" s="7">
        <v>0.50146811388604995</v>
      </c>
      <c r="E11" s="7">
        <v>0.84</v>
      </c>
      <c r="F11" s="7">
        <v>6.13</v>
      </c>
      <c r="G11" s="52"/>
      <c r="H11" s="54"/>
      <c r="I11" s="55" t="s">
        <v>77</v>
      </c>
      <c r="J11" s="55">
        <v>289.89999999999998</v>
      </c>
      <c r="K11" s="7">
        <v>0.36003600360035026</v>
      </c>
      <c r="L11" s="7">
        <v>1.26</v>
      </c>
      <c r="M11" s="7">
        <v>2.93</v>
      </c>
      <c r="N11" s="53"/>
      <c r="O11" s="54"/>
      <c r="P11" s="55" t="s">
        <v>77</v>
      </c>
      <c r="Q11" s="55">
        <v>303.82</v>
      </c>
      <c r="R11" s="7">
        <v>-0.25279884434813438</v>
      </c>
      <c r="S11" s="7">
        <v>-0.21</v>
      </c>
      <c r="T11" s="7">
        <v>6.56</v>
      </c>
    </row>
    <row r="12" spans="1:25" ht="11.25" customHeight="1">
      <c r="A12" s="54"/>
      <c r="B12" s="55" t="s">
        <v>78</v>
      </c>
      <c r="C12" s="56">
        <v>305.5</v>
      </c>
      <c r="D12" s="7">
        <v>0.28559235794243243</v>
      </c>
      <c r="E12" s="7">
        <v>1.1299999999999999</v>
      </c>
      <c r="F12" s="7">
        <v>6.36</v>
      </c>
      <c r="G12" s="52"/>
      <c r="H12" s="54"/>
      <c r="I12" s="55" t="s">
        <v>78</v>
      </c>
      <c r="J12" s="56">
        <v>291.11</v>
      </c>
      <c r="K12" s="7">
        <v>0.41738530527768436</v>
      </c>
      <c r="L12" s="7">
        <v>1.68</v>
      </c>
      <c r="M12" s="7">
        <v>3.49</v>
      </c>
      <c r="N12" s="53"/>
      <c r="O12" s="54"/>
      <c r="P12" s="55" t="s">
        <v>78</v>
      </c>
      <c r="Q12" s="56">
        <v>304.52999999999997</v>
      </c>
      <c r="R12" s="7">
        <v>0.23369100125072428</v>
      </c>
      <c r="S12" s="7">
        <v>0.02</v>
      </c>
      <c r="T12" s="7">
        <v>4.9800000000000004</v>
      </c>
      <c r="W12" s="89" t="s">
        <v>465</v>
      </c>
      <c r="X12" s="89" t="s">
        <v>463</v>
      </c>
      <c r="Y12" s="89" t="s">
        <v>462</v>
      </c>
    </row>
    <row r="13" spans="1:25" ht="11.25" customHeight="1">
      <c r="A13" s="54"/>
      <c r="B13" s="55" t="s">
        <v>79</v>
      </c>
      <c r="C13" s="56">
        <v>308</v>
      </c>
      <c r="D13" s="7">
        <v>0.81833060556464332</v>
      </c>
      <c r="E13" s="7">
        <v>1.96</v>
      </c>
      <c r="F13" s="7">
        <v>7.35</v>
      </c>
      <c r="G13" s="52"/>
      <c r="H13" s="54"/>
      <c r="I13" s="55" t="s">
        <v>79</v>
      </c>
      <c r="J13" s="56">
        <v>293.24</v>
      </c>
      <c r="K13" s="7">
        <v>0.73168218199306523</v>
      </c>
      <c r="L13" s="7">
        <v>2.42</v>
      </c>
      <c r="M13" s="7">
        <v>4.68</v>
      </c>
      <c r="N13" s="53"/>
      <c r="O13" s="54"/>
      <c r="P13" s="55" t="s">
        <v>79</v>
      </c>
      <c r="Q13" s="56">
        <v>307.56</v>
      </c>
      <c r="R13" s="7">
        <v>0.99497586444685648</v>
      </c>
      <c r="S13" s="7">
        <v>1.02</v>
      </c>
      <c r="T13" s="7">
        <v>5.39</v>
      </c>
      <c r="W13" s="89"/>
      <c r="X13" s="89" t="s">
        <v>464</v>
      </c>
      <c r="Y13" s="89"/>
    </row>
    <row r="14" spans="1:25" ht="11.25" customHeight="1">
      <c r="A14" s="54"/>
      <c r="B14" s="55" t="s">
        <v>80</v>
      </c>
      <c r="C14" s="56">
        <v>307.95</v>
      </c>
      <c r="D14" s="7">
        <v>-1.623376623377526E-2</v>
      </c>
      <c r="E14" s="7">
        <v>1.94</v>
      </c>
      <c r="F14" s="7">
        <v>7.17</v>
      </c>
      <c r="G14" s="52"/>
      <c r="H14" s="54"/>
      <c r="I14" s="55" t="s">
        <v>80</v>
      </c>
      <c r="J14" s="56">
        <v>293.23</v>
      </c>
      <c r="K14" s="7">
        <v>-3.4101759650795316E-3</v>
      </c>
      <c r="L14" s="7">
        <v>2.42</v>
      </c>
      <c r="M14" s="7">
        <v>4.72</v>
      </c>
      <c r="N14" s="53"/>
      <c r="O14" s="54"/>
      <c r="P14" s="55" t="s">
        <v>80</v>
      </c>
      <c r="Q14" s="56">
        <v>307.54000000000002</v>
      </c>
      <c r="R14" s="7">
        <v>-6.5027962023567198E-3</v>
      </c>
      <c r="S14" s="7">
        <v>1.01</v>
      </c>
      <c r="T14" s="7">
        <v>4.97</v>
      </c>
    </row>
    <row r="15" spans="1:25" ht="11.25" customHeight="1">
      <c r="A15" s="54"/>
      <c r="B15" s="55" t="s">
        <v>81</v>
      </c>
      <c r="C15" s="56">
        <v>315.52</v>
      </c>
      <c r="D15" s="7">
        <v>2.4581912648157234</v>
      </c>
      <c r="E15" s="7">
        <v>4.45</v>
      </c>
      <c r="F15" s="7">
        <v>9.27</v>
      </c>
      <c r="G15" s="52"/>
      <c r="H15" s="54"/>
      <c r="I15" s="55" t="s">
        <v>81</v>
      </c>
      <c r="J15" s="56">
        <v>298.49</v>
      </c>
      <c r="K15" s="7">
        <v>1.7938137298366463</v>
      </c>
      <c r="L15" s="7">
        <v>4.26</v>
      </c>
      <c r="M15" s="7">
        <v>6.61</v>
      </c>
      <c r="N15" s="53"/>
      <c r="O15" s="54"/>
      <c r="P15" s="55" t="s">
        <v>81</v>
      </c>
      <c r="Q15" s="56">
        <v>319.25</v>
      </c>
      <c r="R15" s="7">
        <v>3.8076347792157073</v>
      </c>
      <c r="S15" s="7">
        <v>4.8600000000000003</v>
      </c>
      <c r="T15" s="7">
        <v>9.0399999999999991</v>
      </c>
    </row>
    <row r="16" spans="1:25" ht="11.25" customHeight="1">
      <c r="A16" s="54"/>
      <c r="B16" s="57" t="s">
        <v>82</v>
      </c>
      <c r="C16" s="56">
        <v>317.44</v>
      </c>
      <c r="D16" s="7">
        <v>0.60851926977687487</v>
      </c>
      <c r="E16" s="7">
        <v>5.08</v>
      </c>
      <c r="F16" s="7">
        <v>7.25</v>
      </c>
      <c r="G16" s="52"/>
      <c r="H16" s="54"/>
      <c r="I16" s="57" t="s">
        <v>82</v>
      </c>
      <c r="J16" s="56">
        <v>301.45</v>
      </c>
      <c r="K16" s="7">
        <v>0.99165801199370129</v>
      </c>
      <c r="L16" s="7">
        <v>5.29</v>
      </c>
      <c r="M16" s="7">
        <v>7.28</v>
      </c>
      <c r="N16" s="53"/>
      <c r="O16" s="54"/>
      <c r="P16" s="57" t="s">
        <v>82</v>
      </c>
      <c r="Q16" s="56">
        <v>321.98</v>
      </c>
      <c r="R16" s="7">
        <v>0.85512920908379364</v>
      </c>
      <c r="S16" s="7">
        <v>5.75</v>
      </c>
      <c r="T16" s="7">
        <v>7.01</v>
      </c>
    </row>
    <row r="17" spans="1:20" ht="11.25" customHeight="1">
      <c r="A17" s="54"/>
      <c r="B17" s="55" t="s">
        <v>83</v>
      </c>
      <c r="C17" s="56">
        <v>320.44</v>
      </c>
      <c r="D17" s="7">
        <v>0.94506048387097419</v>
      </c>
      <c r="E17" s="7">
        <v>6.07</v>
      </c>
      <c r="F17" s="7">
        <v>7.65</v>
      </c>
      <c r="G17" s="52"/>
      <c r="H17" s="54"/>
      <c r="I17" s="55" t="s">
        <v>83</v>
      </c>
      <c r="J17" s="56">
        <v>310.38</v>
      </c>
      <c r="K17" s="7">
        <v>2.9623486482003747</v>
      </c>
      <c r="L17" s="7">
        <v>8.41</v>
      </c>
      <c r="M17" s="7">
        <v>9.23</v>
      </c>
      <c r="N17" s="53"/>
      <c r="O17" s="54"/>
      <c r="P17" s="55" t="s">
        <v>83</v>
      </c>
      <c r="Q17" s="56">
        <v>325.67</v>
      </c>
      <c r="R17" s="7">
        <v>1.1460339151500021</v>
      </c>
      <c r="S17" s="7">
        <v>6.97</v>
      </c>
      <c r="T17" s="7">
        <v>7.51</v>
      </c>
    </row>
    <row r="18" spans="1:20" ht="11.25" customHeight="1">
      <c r="A18" s="54"/>
      <c r="B18" s="55" t="s">
        <v>84</v>
      </c>
      <c r="C18" s="56">
        <v>322.91000000000003</v>
      </c>
      <c r="D18" s="7">
        <v>0.77081512919736639</v>
      </c>
      <c r="E18" s="7">
        <v>6.89</v>
      </c>
      <c r="F18" s="7">
        <v>7.91</v>
      </c>
      <c r="G18" s="52"/>
      <c r="H18" s="54"/>
      <c r="I18" s="55" t="s">
        <v>84</v>
      </c>
      <c r="J18" s="56">
        <v>316.16000000000003</v>
      </c>
      <c r="K18" s="7">
        <v>1.8622333913267619</v>
      </c>
      <c r="L18" s="7">
        <v>10.43</v>
      </c>
      <c r="M18" s="7">
        <v>11.09</v>
      </c>
      <c r="N18" s="53"/>
      <c r="O18" s="54"/>
      <c r="P18" s="55" t="s">
        <v>84</v>
      </c>
      <c r="Q18" s="56">
        <v>327.31</v>
      </c>
      <c r="R18" s="7">
        <v>0.50357724076519617</v>
      </c>
      <c r="S18" s="7">
        <v>7.51</v>
      </c>
      <c r="T18" s="7">
        <v>7.99</v>
      </c>
    </row>
    <row r="19" spans="1:20" ht="11.25" customHeight="1">
      <c r="A19" s="54"/>
      <c r="B19" s="55" t="s">
        <v>85</v>
      </c>
      <c r="C19" s="56">
        <v>324.16000000000003</v>
      </c>
      <c r="D19" s="7">
        <v>0.38710476603387445</v>
      </c>
      <c r="E19" s="7">
        <v>7.31</v>
      </c>
      <c r="F19" s="7">
        <v>8.31</v>
      </c>
      <c r="G19" s="52"/>
      <c r="H19" s="54"/>
      <c r="I19" s="55" t="s">
        <v>85</v>
      </c>
      <c r="J19" s="56">
        <v>320.44</v>
      </c>
      <c r="K19" s="7">
        <v>1.3537449392712508</v>
      </c>
      <c r="L19" s="7">
        <v>11.92</v>
      </c>
      <c r="M19" s="7">
        <v>12.38</v>
      </c>
      <c r="N19" s="53"/>
      <c r="O19" s="54"/>
      <c r="P19" s="55" t="s">
        <v>85</v>
      </c>
      <c r="Q19" s="56">
        <v>330.22</v>
      </c>
      <c r="R19" s="7">
        <v>0.88906541199476052</v>
      </c>
      <c r="S19" s="7">
        <v>8.4600000000000009</v>
      </c>
      <c r="T19" s="7">
        <v>8.7799999999999994</v>
      </c>
    </row>
    <row r="20" spans="1:20" ht="11.25" customHeight="1">
      <c r="A20" s="54"/>
      <c r="B20" s="55" t="s">
        <v>86</v>
      </c>
      <c r="C20" s="56">
        <v>324.27</v>
      </c>
      <c r="D20" s="7">
        <v>3.3933859822288248E-2</v>
      </c>
      <c r="E20" s="7">
        <v>7.34</v>
      </c>
      <c r="F20" s="7">
        <v>7.75</v>
      </c>
      <c r="G20" s="52"/>
      <c r="H20" s="54"/>
      <c r="I20" s="55" t="s">
        <v>86</v>
      </c>
      <c r="J20" s="56">
        <v>321.25</v>
      </c>
      <c r="K20" s="7">
        <v>0.25277743103233608</v>
      </c>
      <c r="L20" s="7">
        <v>12.21</v>
      </c>
      <c r="M20" s="7">
        <v>12.39</v>
      </c>
      <c r="N20" s="53"/>
      <c r="O20" s="54"/>
      <c r="P20" s="55" t="s">
        <v>86</v>
      </c>
      <c r="Q20" s="56">
        <v>330.88</v>
      </c>
      <c r="R20" s="7">
        <v>0.19986675549632515</v>
      </c>
      <c r="S20" s="7">
        <v>8.68</v>
      </c>
      <c r="T20" s="7">
        <v>8.68</v>
      </c>
    </row>
    <row r="21" spans="1:20" ht="11.25" customHeight="1">
      <c r="A21" s="54"/>
      <c r="B21" s="55" t="s">
        <v>87</v>
      </c>
      <c r="C21" s="56">
        <v>328.19</v>
      </c>
      <c r="D21" s="7">
        <v>1.2088691522496697</v>
      </c>
      <c r="E21" s="7">
        <v>8.64</v>
      </c>
      <c r="F21" s="7">
        <v>8.64</v>
      </c>
      <c r="G21" s="52"/>
      <c r="H21" s="54"/>
      <c r="I21" s="55" t="s">
        <v>87</v>
      </c>
      <c r="J21" s="56">
        <v>323.33999999999997</v>
      </c>
      <c r="K21" s="7">
        <v>0.65058365758754455</v>
      </c>
      <c r="L21" s="7">
        <v>12.94</v>
      </c>
      <c r="M21" s="7">
        <v>12.94</v>
      </c>
      <c r="N21" s="53"/>
      <c r="O21" s="54"/>
      <c r="P21" s="55" t="s">
        <v>87</v>
      </c>
      <c r="Q21" s="56">
        <v>333.33</v>
      </c>
      <c r="R21" s="7">
        <v>0.74044970986459901</v>
      </c>
      <c r="S21" s="7">
        <v>9.48</v>
      </c>
      <c r="T21" s="7">
        <v>9.48</v>
      </c>
    </row>
    <row r="22" spans="1:20" ht="11.25" customHeight="1">
      <c r="A22" s="49">
        <v>2002</v>
      </c>
      <c r="B22" s="50" t="s">
        <v>76</v>
      </c>
      <c r="C22" s="51">
        <v>330.9</v>
      </c>
      <c r="D22" s="6">
        <v>0.82574118650780015</v>
      </c>
      <c r="E22" s="6">
        <v>0.82574118650780015</v>
      </c>
      <c r="F22" s="6">
        <v>9.1682887400613478</v>
      </c>
      <c r="G22" s="52"/>
      <c r="H22" s="49">
        <v>2002</v>
      </c>
      <c r="I22" s="50" t="s">
        <v>76</v>
      </c>
      <c r="J22" s="51">
        <v>328.09</v>
      </c>
      <c r="K22" s="6">
        <v>1.4690418754252477</v>
      </c>
      <c r="L22" s="6">
        <v>1.4690418754252477</v>
      </c>
      <c r="M22" s="6">
        <v>13.580973481963564</v>
      </c>
      <c r="N22" s="53"/>
      <c r="O22" s="49">
        <v>2002</v>
      </c>
      <c r="P22" s="50" t="s">
        <v>76</v>
      </c>
      <c r="Q22" s="51">
        <v>335.18</v>
      </c>
      <c r="R22" s="6">
        <v>0.55500555005549845</v>
      </c>
      <c r="S22" s="6">
        <v>0.55500555005549845</v>
      </c>
      <c r="T22" s="6">
        <v>10.043008634557937</v>
      </c>
    </row>
    <row r="23" spans="1:20" ht="11.25" customHeight="1">
      <c r="A23" s="54"/>
      <c r="B23" s="55" t="s">
        <v>77</v>
      </c>
      <c r="C23" s="56">
        <v>332.79</v>
      </c>
      <c r="D23" s="7">
        <v>0.57116953762468281</v>
      </c>
      <c r="E23" s="7">
        <v>1.4016271062494257</v>
      </c>
      <c r="F23" s="7">
        <v>9.2440009191478332</v>
      </c>
      <c r="G23" s="52"/>
      <c r="H23" s="54"/>
      <c r="I23" s="55" t="s">
        <v>77</v>
      </c>
      <c r="J23" s="56">
        <v>328.99</v>
      </c>
      <c r="K23" s="7">
        <v>0.27431497454968312</v>
      </c>
      <c r="L23" s="7">
        <v>1.7473866518216141</v>
      </c>
      <c r="M23" s="7">
        <v>13.483959986202155</v>
      </c>
      <c r="N23" s="53"/>
      <c r="O23" s="54"/>
      <c r="P23" s="55" t="s">
        <v>77</v>
      </c>
      <c r="Q23" s="56">
        <v>338.02</v>
      </c>
      <c r="R23" s="7">
        <v>0.84730592517452408</v>
      </c>
      <c r="S23" s="7">
        <v>1.4070140701406997</v>
      </c>
      <c r="T23" s="7">
        <v>11.256665130669475</v>
      </c>
    </row>
    <row r="24" spans="1:20" ht="11.25" customHeight="1">
      <c r="A24" s="54"/>
      <c r="B24" s="55" t="s">
        <v>78</v>
      </c>
      <c r="C24" s="56">
        <v>333.58</v>
      </c>
      <c r="D24" s="7">
        <v>0.23738694071335775</v>
      </c>
      <c r="E24" s="7">
        <v>1.6423413266705156</v>
      </c>
      <c r="F24" s="7">
        <v>9.191489361702132</v>
      </c>
      <c r="G24" s="52"/>
      <c r="H24" s="54"/>
      <c r="I24" s="55" t="s">
        <v>78</v>
      </c>
      <c r="J24" s="56">
        <v>330.12</v>
      </c>
      <c r="K24" s="7">
        <v>0.34347548557707164</v>
      </c>
      <c r="L24" s="7">
        <v>2.0968639821859369</v>
      </c>
      <c r="M24" s="7">
        <v>13.400432826079477</v>
      </c>
      <c r="N24" s="53"/>
      <c r="O24" s="54"/>
      <c r="P24" s="55" t="s">
        <v>78</v>
      </c>
      <c r="Q24" s="56">
        <v>339.84</v>
      </c>
      <c r="R24" s="7">
        <v>0.53842967871722269</v>
      </c>
      <c r="S24" s="7">
        <v>1.9530195301953102</v>
      </c>
      <c r="T24" s="7">
        <v>11.594916756969752</v>
      </c>
    </row>
    <row r="25" spans="1:20" ht="11.25" customHeight="1">
      <c r="A25" s="54"/>
      <c r="B25" s="55" t="s">
        <v>79</v>
      </c>
      <c r="C25" s="56">
        <v>334.14</v>
      </c>
      <c r="D25" s="7">
        <v>0.16787577192878267</v>
      </c>
      <c r="E25" s="7">
        <v>1.8129741917791486</v>
      </c>
      <c r="F25" s="7">
        <v>8.4870129870129762</v>
      </c>
      <c r="G25" s="52"/>
      <c r="H25" s="54"/>
      <c r="I25" s="55" t="s">
        <v>79</v>
      </c>
      <c r="J25" s="56">
        <v>331.7</v>
      </c>
      <c r="K25" s="7">
        <v>0.47861383739244978</v>
      </c>
      <c r="L25" s="7">
        <v>2.585513700748443</v>
      </c>
      <c r="M25" s="7">
        <v>13.1155367616969</v>
      </c>
      <c r="N25" s="53"/>
      <c r="O25" s="54"/>
      <c r="P25" s="55" t="s">
        <v>79</v>
      </c>
      <c r="Q25" s="56">
        <v>340.94</v>
      </c>
      <c r="R25" s="7">
        <v>0.32368173258003896</v>
      </c>
      <c r="S25" s="7">
        <v>2.2830228302282984</v>
      </c>
      <c r="T25" s="7">
        <v>10.853166861750552</v>
      </c>
    </row>
    <row r="26" spans="1:20" ht="11.25" customHeight="1">
      <c r="A26" s="54"/>
      <c r="B26" s="55" t="s">
        <v>80</v>
      </c>
      <c r="C26" s="56">
        <v>337.03</v>
      </c>
      <c r="D26" s="7">
        <v>0.86490692524090473</v>
      </c>
      <c r="E26" s="7">
        <v>2.6935616563575904</v>
      </c>
      <c r="F26" s="7">
        <v>9.4430914109433282</v>
      </c>
      <c r="G26" s="52"/>
      <c r="H26" s="54"/>
      <c r="I26" s="55" t="s">
        <v>80</v>
      </c>
      <c r="J26" s="56">
        <v>333.94</v>
      </c>
      <c r="K26" s="7">
        <v>0.67530901416943401</v>
      </c>
      <c r="L26" s="7">
        <v>3.2782829220016074</v>
      </c>
      <c r="M26" s="7">
        <v>13.883299798792748</v>
      </c>
      <c r="N26" s="58"/>
      <c r="O26" s="54"/>
      <c r="P26" s="55" t="s">
        <v>80</v>
      </c>
      <c r="Q26" s="56">
        <v>353.64</v>
      </c>
      <c r="R26" s="7">
        <v>3.7249956003988949</v>
      </c>
      <c r="S26" s="7">
        <v>6.0930609306093064</v>
      </c>
      <c r="T26" s="7">
        <v>14.989920010405132</v>
      </c>
    </row>
    <row r="27" spans="1:20" ht="11.25" customHeight="1">
      <c r="A27" s="54"/>
      <c r="B27" s="55" t="s">
        <v>81</v>
      </c>
      <c r="C27" s="56">
        <v>345.74</v>
      </c>
      <c r="D27" s="7">
        <v>2.5843396730261592</v>
      </c>
      <c r="E27" s="7">
        <v>5.3475121118864211</v>
      </c>
      <c r="F27" s="7">
        <v>9.577839756592299</v>
      </c>
      <c r="G27" s="52"/>
      <c r="H27" s="54"/>
      <c r="I27" s="55" t="s">
        <v>81</v>
      </c>
      <c r="J27" s="56">
        <v>335.51</v>
      </c>
      <c r="K27" s="7">
        <v>0.47014433730609984</v>
      </c>
      <c r="L27" s="7">
        <v>3.763839920826384</v>
      </c>
      <c r="M27" s="7">
        <v>12.402425541894191</v>
      </c>
      <c r="N27" s="58"/>
      <c r="O27" s="54"/>
      <c r="P27" s="55" t="s">
        <v>81</v>
      </c>
      <c r="Q27" s="56">
        <v>356.52</v>
      </c>
      <c r="R27" s="7">
        <v>0.81438751272480125</v>
      </c>
      <c r="S27" s="7">
        <v>6.9570695706957064</v>
      </c>
      <c r="T27" s="7">
        <v>11.67423649177759</v>
      </c>
    </row>
    <row r="28" spans="1:20" ht="11.25" customHeight="1">
      <c r="A28" s="54"/>
      <c r="B28" s="55" t="s">
        <v>82</v>
      </c>
      <c r="C28" s="56">
        <v>347.01</v>
      </c>
      <c r="D28" s="7">
        <v>0.36732804997974267</v>
      </c>
      <c r="E28" s="7">
        <v>5.7344830738291774</v>
      </c>
      <c r="F28" s="7">
        <v>9.3151461693548256</v>
      </c>
      <c r="G28" s="52"/>
      <c r="H28" s="54"/>
      <c r="I28" s="55" t="s">
        <v>82</v>
      </c>
      <c r="J28" s="56">
        <v>336.33</v>
      </c>
      <c r="K28" s="7">
        <v>0.24440404160830376</v>
      </c>
      <c r="L28" s="7">
        <v>4.0174429393208477</v>
      </c>
      <c r="M28" s="7">
        <v>11.570741416486975</v>
      </c>
      <c r="N28" s="58"/>
      <c r="O28" s="54"/>
      <c r="P28" s="55" t="s">
        <v>82</v>
      </c>
      <c r="Q28" s="56">
        <v>356.55</v>
      </c>
      <c r="R28" s="7">
        <v>8.4146751935465502E-3</v>
      </c>
      <c r="S28" s="7">
        <v>6.9660696606966166</v>
      </c>
      <c r="T28" s="7">
        <v>10.736691719982595</v>
      </c>
    </row>
    <row r="29" spans="1:20" ht="11.25" customHeight="1">
      <c r="A29" s="54"/>
      <c r="B29" s="55" t="s">
        <v>83</v>
      </c>
      <c r="C29" s="56">
        <v>349.96</v>
      </c>
      <c r="D29" s="7">
        <v>0.85011959309528873</v>
      </c>
      <c r="E29" s="7">
        <v>6.633352631097833</v>
      </c>
      <c r="F29" s="7">
        <v>9.2123330420671437</v>
      </c>
      <c r="G29" s="52"/>
      <c r="H29" s="54"/>
      <c r="I29" s="55" t="s">
        <v>83</v>
      </c>
      <c r="J29" s="56">
        <v>338.45</v>
      </c>
      <c r="K29" s="7">
        <v>0.63033330360062756</v>
      </c>
      <c r="L29" s="7">
        <v>4.6730995237211692</v>
      </c>
      <c r="M29" s="7">
        <v>9.0437528191249505</v>
      </c>
      <c r="N29" s="58"/>
      <c r="O29" s="54"/>
      <c r="P29" s="55" t="s">
        <v>83</v>
      </c>
      <c r="Q29" s="56">
        <v>356.92</v>
      </c>
      <c r="R29" s="7">
        <v>0.10377226195483757</v>
      </c>
      <c r="S29" s="7">
        <v>7.0770707707077163</v>
      </c>
      <c r="T29" s="7">
        <v>9.5956029109220964</v>
      </c>
    </row>
    <row r="30" spans="1:20" ht="11.25" customHeight="1">
      <c r="A30" s="54"/>
      <c r="B30" s="55" t="s">
        <v>84</v>
      </c>
      <c r="C30" s="56">
        <v>354.06</v>
      </c>
      <c r="D30" s="7">
        <v>1.171562464281628</v>
      </c>
      <c r="E30" s="7">
        <v>7.8826289649288617</v>
      </c>
      <c r="F30" s="7">
        <v>9.6466507695642569</v>
      </c>
      <c r="G30" s="52"/>
      <c r="H30" s="54"/>
      <c r="I30" s="55" t="s">
        <v>84</v>
      </c>
      <c r="J30" s="56">
        <v>353.56</v>
      </c>
      <c r="K30" s="7">
        <v>4.4644703796720364</v>
      </c>
      <c r="L30" s="7">
        <v>9.3461990474423384</v>
      </c>
      <c r="M30" s="7">
        <v>11.829453441295534</v>
      </c>
      <c r="N30" s="58"/>
      <c r="O30" s="54"/>
      <c r="P30" s="55" t="s">
        <v>84</v>
      </c>
      <c r="Q30" s="56">
        <v>361.75</v>
      </c>
      <c r="R30" s="7">
        <v>1.3532444245208941</v>
      </c>
      <c r="S30" s="7">
        <v>8.5260852608526108</v>
      </c>
      <c r="T30" s="7">
        <v>10.522134979071819</v>
      </c>
    </row>
    <row r="31" spans="1:20" ht="11.25" customHeight="1">
      <c r="A31" s="54"/>
      <c r="B31" s="55" t="s">
        <v>85</v>
      </c>
      <c r="C31" s="56">
        <v>355.3</v>
      </c>
      <c r="D31" s="7">
        <v>0.35022312602384087</v>
      </c>
      <c r="E31" s="7">
        <v>8.2604588805265333</v>
      </c>
      <c r="F31" s="7">
        <v>9.6063672260612076</v>
      </c>
      <c r="G31" s="52"/>
      <c r="H31" s="54"/>
      <c r="I31" s="55" t="s">
        <v>85</v>
      </c>
      <c r="J31" s="56">
        <v>363.16</v>
      </c>
      <c r="K31" s="7">
        <v>2.715239280461601</v>
      </c>
      <c r="L31" s="7">
        <v>12.315209995670218</v>
      </c>
      <c r="M31" s="7">
        <v>13.331668955186625</v>
      </c>
      <c r="N31" s="58"/>
      <c r="O31" s="54"/>
      <c r="P31" s="55" t="s">
        <v>85</v>
      </c>
      <c r="Q31" s="56">
        <v>366.46</v>
      </c>
      <c r="R31" s="7">
        <v>1.3020041465100052</v>
      </c>
      <c r="S31" s="7">
        <v>9.9390993909939098</v>
      </c>
      <c r="T31" s="7">
        <v>10.974501847253325</v>
      </c>
    </row>
    <row r="32" spans="1:20" ht="11.25" customHeight="1">
      <c r="A32" s="54"/>
      <c r="B32" s="55" t="s">
        <v>86</v>
      </c>
      <c r="C32" s="56">
        <v>361.59</v>
      </c>
      <c r="D32" s="7">
        <v>1.7703349282296443</v>
      </c>
      <c r="E32" s="7">
        <v>10.17703159755019</v>
      </c>
      <c r="F32" s="7">
        <v>11.508927745397358</v>
      </c>
      <c r="G32" s="52"/>
      <c r="H32" s="54"/>
      <c r="I32" s="55" t="s">
        <v>86</v>
      </c>
      <c r="J32" s="56">
        <v>370.65</v>
      </c>
      <c r="K32" s="7">
        <v>2.0624518118735446</v>
      </c>
      <c r="L32" s="7">
        <v>14.631657079235483</v>
      </c>
      <c r="M32" s="7">
        <v>15.377431906614781</v>
      </c>
      <c r="N32" s="58"/>
      <c r="O32" s="54"/>
      <c r="P32" s="55" t="s">
        <v>86</v>
      </c>
      <c r="Q32" s="56">
        <v>370.43</v>
      </c>
      <c r="R32" s="7">
        <v>1.0833378813513095</v>
      </c>
      <c r="S32" s="7">
        <v>11.130111301113011</v>
      </c>
      <c r="T32" s="7">
        <v>11.952973887814311</v>
      </c>
    </row>
    <row r="33" spans="1:20" ht="11.25" customHeight="1">
      <c r="A33" s="54"/>
      <c r="B33" s="55" t="s">
        <v>87</v>
      </c>
      <c r="C33" s="56">
        <v>374.3</v>
      </c>
      <c r="D33" s="7">
        <v>3.5150308360297755</v>
      </c>
      <c r="E33" s="7">
        <v>14.049788232426351</v>
      </c>
      <c r="F33" s="7">
        <v>14.049788232426351</v>
      </c>
      <c r="G33" s="52"/>
      <c r="H33" s="54"/>
      <c r="I33" s="55" t="s">
        <v>87</v>
      </c>
      <c r="J33" s="56">
        <v>378.41</v>
      </c>
      <c r="K33" s="7">
        <v>2.0936193174153628</v>
      </c>
      <c r="L33" s="7">
        <v>17.031607595719688</v>
      </c>
      <c r="M33" s="7">
        <v>17.031607595719688</v>
      </c>
      <c r="N33" s="58"/>
      <c r="O33" s="54"/>
      <c r="P33" s="55" t="s">
        <v>87</v>
      </c>
      <c r="Q33" s="56">
        <v>380.22</v>
      </c>
      <c r="R33" s="7">
        <v>2.6428744972059492</v>
      </c>
      <c r="S33" s="7">
        <v>14.06714067140673</v>
      </c>
      <c r="T33" s="7">
        <v>14.06714067140673</v>
      </c>
    </row>
    <row r="34" spans="1:20" ht="11.25" customHeight="1">
      <c r="A34" s="49">
        <v>2003</v>
      </c>
      <c r="B34" s="50" t="s">
        <v>76</v>
      </c>
      <c r="C34" s="51">
        <v>385.14</v>
      </c>
      <c r="D34" s="6">
        <v>2.8960726689820859</v>
      </c>
      <c r="E34" s="6">
        <v>2.8960726689820859</v>
      </c>
      <c r="F34" s="6">
        <v>16.391659111514056</v>
      </c>
      <c r="G34" s="52"/>
      <c r="H34" s="49">
        <v>2003</v>
      </c>
      <c r="I34" s="50" t="s">
        <v>76</v>
      </c>
      <c r="J34" s="51">
        <v>385.18</v>
      </c>
      <c r="K34" s="6">
        <v>1.7890647710155694</v>
      </c>
      <c r="L34" s="6">
        <v>1.7890647710155694</v>
      </c>
      <c r="M34" s="6">
        <v>17.400713218933838</v>
      </c>
      <c r="N34" s="58"/>
      <c r="O34" s="49">
        <v>2003</v>
      </c>
      <c r="P34" s="50" t="s">
        <v>76</v>
      </c>
      <c r="Q34" s="51">
        <v>389.84</v>
      </c>
      <c r="R34" s="6">
        <v>2.5301141444426856</v>
      </c>
      <c r="S34" s="6">
        <v>2.5301141444426856</v>
      </c>
      <c r="T34" s="6">
        <v>16.307655588042238</v>
      </c>
    </row>
    <row r="35" spans="1:20" ht="11.25" customHeight="1">
      <c r="A35" s="54"/>
      <c r="B35" s="55" t="s">
        <v>77</v>
      </c>
      <c r="C35" s="56">
        <v>390.88</v>
      </c>
      <c r="D35" s="7">
        <v>1.4903671392221041</v>
      </c>
      <c r="E35" s="7">
        <v>4.429601923590698</v>
      </c>
      <c r="F35" s="7">
        <v>17.455452387391436</v>
      </c>
      <c r="G35" s="52"/>
      <c r="H35" s="54"/>
      <c r="I35" s="55" t="s">
        <v>77</v>
      </c>
      <c r="J35" s="56">
        <v>388.45</v>
      </c>
      <c r="K35" s="7">
        <v>0.84895373591566958</v>
      </c>
      <c r="L35" s="7">
        <v>2.6532068391427188</v>
      </c>
      <c r="M35" s="7">
        <v>18.073497674701343</v>
      </c>
      <c r="N35" s="58"/>
      <c r="O35" s="54"/>
      <c r="P35" s="55" t="s">
        <v>77</v>
      </c>
      <c r="Q35" s="56">
        <v>392.99</v>
      </c>
      <c r="R35" s="7">
        <v>0.80802380463780299</v>
      </c>
      <c r="S35" s="7">
        <v>3.3585818736521</v>
      </c>
      <c r="T35" s="7">
        <v>16.262351340157387</v>
      </c>
    </row>
    <row r="36" spans="1:20" ht="11.25" customHeight="1">
      <c r="A36" s="54"/>
      <c r="B36" s="55" t="s">
        <v>78</v>
      </c>
      <c r="C36" s="56">
        <v>395.29</v>
      </c>
      <c r="D36" s="7">
        <v>1.1282234957020076</v>
      </c>
      <c r="E36" s="7">
        <v>5.6078012289607182</v>
      </c>
      <c r="F36" s="7">
        <v>18.499310510222443</v>
      </c>
      <c r="G36" s="52"/>
      <c r="H36" s="54"/>
      <c r="I36" s="55" t="s">
        <v>78</v>
      </c>
      <c r="J36" s="56">
        <v>388.82</v>
      </c>
      <c r="K36" s="7">
        <v>9.5250353970910417E-2</v>
      </c>
      <c r="L36" s="7">
        <v>2.7509843820194835</v>
      </c>
      <c r="M36" s="7">
        <v>17.781412819580744</v>
      </c>
      <c r="N36" s="58"/>
      <c r="O36" s="54"/>
      <c r="P36" s="55" t="s">
        <v>78</v>
      </c>
      <c r="Q36" s="56">
        <v>396.2</v>
      </c>
      <c r="R36" s="7">
        <v>0.81681467721823608</v>
      </c>
      <c r="S36" s="7">
        <v>4.202829940560715</v>
      </c>
      <c r="T36" s="7">
        <v>16.584274952919031</v>
      </c>
    </row>
    <row r="37" spans="1:20" ht="11.25" customHeight="1">
      <c r="A37" s="54"/>
      <c r="B37" s="55" t="s">
        <v>79</v>
      </c>
      <c r="C37" s="56">
        <v>397.73</v>
      </c>
      <c r="D37" s="7">
        <v>0.61726833464039732</v>
      </c>
      <c r="E37" s="7">
        <v>6.2596847448570747</v>
      </c>
      <c r="F37" s="7">
        <v>19.03094511282697</v>
      </c>
      <c r="G37" s="52"/>
      <c r="H37" s="54"/>
      <c r="I37" s="55" t="s">
        <v>79</v>
      </c>
      <c r="J37" s="56">
        <v>393.15</v>
      </c>
      <c r="K37" s="7">
        <v>1.1136258422920653</v>
      </c>
      <c r="L37" s="7">
        <v>3.8952458973071424</v>
      </c>
      <c r="M37" s="7">
        <v>18.525776303889053</v>
      </c>
      <c r="N37" s="58"/>
      <c r="O37" s="54"/>
      <c r="P37" s="55" t="s">
        <v>79</v>
      </c>
      <c r="Q37" s="56">
        <v>398.34</v>
      </c>
      <c r="R37" s="7">
        <v>0.54013124684502145</v>
      </c>
      <c r="S37" s="7">
        <v>4.7656619851664583</v>
      </c>
      <c r="T37" s="7">
        <v>16.835806886842253</v>
      </c>
    </row>
    <row r="38" spans="1:20" ht="11.25" customHeight="1">
      <c r="A38" s="54"/>
      <c r="B38" s="55" t="s">
        <v>80</v>
      </c>
      <c r="C38" s="56">
        <v>401.02</v>
      </c>
      <c r="D38" s="7">
        <v>0.82719432781030999</v>
      </c>
      <c r="E38" s="7">
        <v>7.1386588298156584</v>
      </c>
      <c r="F38" s="7">
        <v>18.98644037622763</v>
      </c>
      <c r="G38" s="52"/>
      <c r="H38" s="54"/>
      <c r="I38" s="55" t="s">
        <v>80</v>
      </c>
      <c r="J38" s="56">
        <v>394.71</v>
      </c>
      <c r="K38" s="7">
        <v>0.39679511636780962</v>
      </c>
      <c r="L38" s="7">
        <v>4.3074971591659628</v>
      </c>
      <c r="M38" s="7">
        <v>18.197879858657238</v>
      </c>
      <c r="N38" s="58"/>
      <c r="O38" s="54"/>
      <c r="P38" s="55" t="s">
        <v>80</v>
      </c>
      <c r="Q38" s="56">
        <v>401.54</v>
      </c>
      <c r="R38" s="7">
        <v>0.80333383541699721</v>
      </c>
      <c r="S38" s="7">
        <v>5.6072799957919139</v>
      </c>
      <c r="T38" s="7">
        <v>13.544847867888254</v>
      </c>
    </row>
    <row r="39" spans="1:20" ht="11.25" customHeight="1">
      <c r="A39" s="54"/>
      <c r="B39" s="55" t="s">
        <v>81</v>
      </c>
      <c r="C39" s="56">
        <v>426.67</v>
      </c>
      <c r="D39" s="7">
        <v>6.3961897162236436</v>
      </c>
      <c r="E39" s="7">
        <v>13.991450707988239</v>
      </c>
      <c r="F39" s="7">
        <v>23.407763058946031</v>
      </c>
      <c r="G39" s="52"/>
      <c r="H39" s="54"/>
      <c r="I39" s="55" t="s">
        <v>81</v>
      </c>
      <c r="J39" s="56">
        <v>395.75</v>
      </c>
      <c r="K39" s="7">
        <v>0.26348458361835636</v>
      </c>
      <c r="L39" s="7">
        <v>4.5823313337385319</v>
      </c>
      <c r="M39" s="7">
        <v>17.954755446931546</v>
      </c>
      <c r="N39" s="58"/>
      <c r="O39" s="54"/>
      <c r="P39" s="55" t="s">
        <v>81</v>
      </c>
      <c r="Q39" s="56">
        <v>426.82</v>
      </c>
      <c r="R39" s="7">
        <v>6.2957613189221329</v>
      </c>
      <c r="S39" s="7">
        <v>12.25606227973277</v>
      </c>
      <c r="T39" s="7">
        <v>19.718388870189617</v>
      </c>
    </row>
    <row r="40" spans="1:20" ht="11.25" customHeight="1">
      <c r="A40" s="54"/>
      <c r="B40" s="55" t="s">
        <v>82</v>
      </c>
      <c r="C40" s="56">
        <v>429.1</v>
      </c>
      <c r="D40" s="7">
        <v>0.56952680057187344</v>
      </c>
      <c r="E40" s="7">
        <v>14.640662570130925</v>
      </c>
      <c r="F40" s="7">
        <v>23.656378778709563</v>
      </c>
      <c r="G40" s="52"/>
      <c r="H40" s="54"/>
      <c r="I40" s="55" t="s">
        <v>82</v>
      </c>
      <c r="J40" s="56">
        <v>397.64</v>
      </c>
      <c r="K40" s="7">
        <v>0.47757422615286593</v>
      </c>
      <c r="L40" s="7">
        <v>5.0817895932982582</v>
      </c>
      <c r="M40" s="7">
        <v>18.229120209318239</v>
      </c>
      <c r="N40" s="58"/>
      <c r="O40" s="54"/>
      <c r="P40" s="55" t="s">
        <v>82</v>
      </c>
      <c r="Q40" s="56">
        <v>426.98</v>
      </c>
      <c r="R40" s="7">
        <v>3.7486528278907194E-2</v>
      </c>
      <c r="S40" s="7">
        <v>12.298143180264054</v>
      </c>
      <c r="T40" s="7">
        <v>19.753190295891176</v>
      </c>
    </row>
    <row r="41" spans="1:20" ht="11.25" customHeight="1">
      <c r="A41" s="54"/>
      <c r="B41" s="55" t="s">
        <v>83</v>
      </c>
      <c r="C41" s="56">
        <v>431.7</v>
      </c>
      <c r="D41" s="7">
        <v>0.60591936611511521</v>
      </c>
      <c r="E41" s="7">
        <v>15.335292546086009</v>
      </c>
      <c r="F41" s="7">
        <v>23.356955080580644</v>
      </c>
      <c r="G41" s="52"/>
      <c r="H41" s="54"/>
      <c r="I41" s="55" t="s">
        <v>83</v>
      </c>
      <c r="J41" s="56">
        <v>400.66</v>
      </c>
      <c r="K41" s="7">
        <v>0.75948093753144263</v>
      </c>
      <c r="L41" s="7">
        <v>5.8798657540762633</v>
      </c>
      <c r="M41" s="7">
        <v>18.380853892746352</v>
      </c>
      <c r="N41" s="58"/>
      <c r="O41" s="54"/>
      <c r="P41" s="55" t="s">
        <v>83</v>
      </c>
      <c r="Q41" s="56">
        <v>427.96</v>
      </c>
      <c r="R41" s="7">
        <v>0.22951894702327724</v>
      </c>
      <c r="S41" s="7">
        <v>12.555888696018091</v>
      </c>
      <c r="T41" s="7">
        <v>19.903619858791878</v>
      </c>
    </row>
    <row r="42" spans="1:20" s="59" customFormat="1" ht="11.25" customHeight="1">
      <c r="A42" s="54"/>
      <c r="B42" s="55" t="s">
        <v>84</v>
      </c>
      <c r="C42" s="56">
        <v>434.21</v>
      </c>
      <c r="D42" s="7">
        <v>0.5814222839935157</v>
      </c>
      <c r="E42" s="7">
        <v>16.00587763825807</v>
      </c>
      <c r="F42" s="7">
        <v>22.637406089363378</v>
      </c>
      <c r="G42" s="52"/>
      <c r="H42" s="54"/>
      <c r="I42" s="55" t="s">
        <v>84</v>
      </c>
      <c r="J42" s="56">
        <v>407.02</v>
      </c>
      <c r="K42" s="7">
        <v>1.5873808216442686</v>
      </c>
      <c r="L42" s="7">
        <v>7.5605824370391872</v>
      </c>
      <c r="M42" s="7">
        <v>15.120488743070482</v>
      </c>
      <c r="N42" s="52"/>
      <c r="O42" s="54"/>
      <c r="P42" s="55" t="s">
        <v>84</v>
      </c>
      <c r="Q42" s="56">
        <v>430.89</v>
      </c>
      <c r="R42" s="7">
        <v>0.68464342461913574</v>
      </c>
      <c r="S42" s="7">
        <v>13.326495186997001</v>
      </c>
      <c r="T42" s="7">
        <v>19.11264685556322</v>
      </c>
    </row>
    <row r="43" spans="1:20" ht="11.25" customHeight="1">
      <c r="A43" s="54"/>
      <c r="B43" s="55" t="s">
        <v>85</v>
      </c>
      <c r="C43" s="56">
        <v>434.43</v>
      </c>
      <c r="D43" s="7">
        <v>5.0666728080894785E-2</v>
      </c>
      <c r="E43" s="7">
        <v>16.064654020838898</v>
      </c>
      <c r="F43" s="7">
        <v>22.271320011258091</v>
      </c>
      <c r="G43" s="55"/>
      <c r="H43" s="54"/>
      <c r="I43" s="55" t="s">
        <v>85</v>
      </c>
      <c r="J43" s="56">
        <v>419.14</v>
      </c>
      <c r="K43" s="7">
        <v>2.9777406515650418</v>
      </c>
      <c r="L43" s="7">
        <v>10.763457625327021</v>
      </c>
      <c r="M43" s="7">
        <v>15.414693248155075</v>
      </c>
      <c r="N43" s="55"/>
      <c r="O43" s="54"/>
      <c r="P43" s="55" t="s">
        <v>85</v>
      </c>
      <c r="Q43" s="56">
        <v>432.99</v>
      </c>
      <c r="R43" s="7">
        <v>0.48736336419967774</v>
      </c>
      <c r="S43" s="7">
        <v>13.878807006469929</v>
      </c>
      <c r="T43" s="7">
        <v>18.154778147683249</v>
      </c>
    </row>
    <row r="44" spans="1:20" ht="11.25" customHeight="1">
      <c r="A44" s="54"/>
      <c r="B44" s="55" t="s">
        <v>86</v>
      </c>
      <c r="C44" s="56">
        <v>437.57</v>
      </c>
      <c r="D44" s="7">
        <v>0.72278617959165015</v>
      </c>
      <c r="E44" s="7">
        <v>16.90355329949238</v>
      </c>
      <c r="F44" s="7">
        <v>21.012749246384033</v>
      </c>
      <c r="G44" s="55"/>
      <c r="H44" s="54"/>
      <c r="I44" s="55" t="s">
        <v>86</v>
      </c>
      <c r="J44" s="56">
        <v>420.81</v>
      </c>
      <c r="K44" s="7">
        <v>0.39843489049005143</v>
      </c>
      <c r="L44" s="7">
        <v>11.204777886419492</v>
      </c>
      <c r="M44" s="7">
        <v>13.532982598138421</v>
      </c>
      <c r="N44" s="55"/>
      <c r="O44" s="54"/>
      <c r="P44" s="55" t="s">
        <v>86</v>
      </c>
      <c r="Q44" s="56">
        <v>433.59</v>
      </c>
      <c r="R44" s="7">
        <v>0.13857132959189666</v>
      </c>
      <c r="S44" s="7">
        <v>14.0366103834622</v>
      </c>
      <c r="T44" s="7">
        <v>17.050454876764842</v>
      </c>
    </row>
    <row r="45" spans="1:20" ht="11.25" customHeight="1">
      <c r="A45" s="54"/>
      <c r="B45" s="55" t="s">
        <v>87</v>
      </c>
      <c r="C45" s="56">
        <v>438.89</v>
      </c>
      <c r="D45" s="7">
        <v>0.30166601915122548</v>
      </c>
      <c r="E45" s="7">
        <v>17.256211594977277</v>
      </c>
      <c r="F45" s="7">
        <v>17.256211594977277</v>
      </c>
      <c r="G45" s="55"/>
      <c r="H45" s="54"/>
      <c r="I45" s="55" t="s">
        <v>87</v>
      </c>
      <c r="J45" s="56">
        <v>423.29</v>
      </c>
      <c r="K45" s="7">
        <v>0.58933960694851351</v>
      </c>
      <c r="L45" s="7">
        <v>11.860151687323262</v>
      </c>
      <c r="M45" s="7">
        <v>11.860151687323262</v>
      </c>
      <c r="N45" s="55"/>
      <c r="O45" s="54"/>
      <c r="P45" s="55" t="s">
        <v>87</v>
      </c>
      <c r="Q45" s="56">
        <v>434.66</v>
      </c>
      <c r="R45" s="7">
        <v>0.24677690906156347</v>
      </c>
      <c r="S45" s="7">
        <v>14.318026405765071</v>
      </c>
      <c r="T45" s="7">
        <v>14.318026405765071</v>
      </c>
    </row>
    <row r="46" spans="1:20" ht="11.25" customHeight="1">
      <c r="A46" s="49">
        <v>2004</v>
      </c>
      <c r="B46" s="50" t="s">
        <v>76</v>
      </c>
      <c r="C46" s="51">
        <v>440.43</v>
      </c>
      <c r="D46" s="6">
        <v>0.3508851876324437</v>
      </c>
      <c r="E46" s="6">
        <v>0.3508851876324437</v>
      </c>
      <c r="F46" s="6">
        <v>14.355818663343211</v>
      </c>
      <c r="G46" s="55"/>
      <c r="H46" s="49">
        <v>2004</v>
      </c>
      <c r="I46" s="50" t="s">
        <v>76</v>
      </c>
      <c r="J46" s="51">
        <v>427.78</v>
      </c>
      <c r="K46" s="6">
        <v>1.0607385007914027</v>
      </c>
      <c r="L46" s="6">
        <v>1.0607385007914027</v>
      </c>
      <c r="M46" s="6">
        <v>11.059764266057414</v>
      </c>
      <c r="N46" s="55"/>
      <c r="O46" s="49">
        <v>2004</v>
      </c>
      <c r="P46" s="50" t="s">
        <v>76</v>
      </c>
      <c r="Q46" s="51">
        <v>436.27</v>
      </c>
      <c r="R46" s="6">
        <v>0.37040445405602807</v>
      </c>
      <c r="S46" s="6">
        <v>0.37040445405602807</v>
      </c>
      <c r="T46" s="6">
        <v>11.910014364867649</v>
      </c>
    </row>
    <row r="47" spans="1:20" ht="11.25" customHeight="1">
      <c r="A47" s="54"/>
      <c r="B47" s="55" t="s">
        <v>77</v>
      </c>
      <c r="C47" s="56">
        <v>442.17</v>
      </c>
      <c r="D47" s="7">
        <v>0.39506845582726324</v>
      </c>
      <c r="E47" s="7">
        <v>0.74733988015220909</v>
      </c>
      <c r="F47" s="7">
        <v>13.121674171101105</v>
      </c>
      <c r="G47" s="55"/>
      <c r="H47" s="54"/>
      <c r="I47" s="55" t="s">
        <v>77</v>
      </c>
      <c r="J47" s="56">
        <v>430.25</v>
      </c>
      <c r="K47" s="7">
        <v>0.5773995979241775</v>
      </c>
      <c r="L47" s="7">
        <v>1.6442627985541858</v>
      </c>
      <c r="M47" s="7">
        <v>10.760715664821729</v>
      </c>
      <c r="N47" s="55"/>
      <c r="O47" s="54"/>
      <c r="P47" s="55" t="s">
        <v>77</v>
      </c>
      <c r="Q47" s="56">
        <v>437.42</v>
      </c>
      <c r="R47" s="7">
        <v>0.26359823045363218</v>
      </c>
      <c r="S47" s="7">
        <v>0.63497906409606397</v>
      </c>
      <c r="T47" s="7">
        <v>11.305631186544197</v>
      </c>
    </row>
    <row r="48" spans="1:20" s="59" customFormat="1" ht="11.25" customHeight="1">
      <c r="A48" s="54"/>
      <c r="B48" s="55" t="s">
        <v>78</v>
      </c>
      <c r="C48" s="56">
        <v>444.76</v>
      </c>
      <c r="D48" s="7">
        <v>0.58574756315443732</v>
      </c>
      <c r="E48" s="7">
        <v>1.3374649684431139</v>
      </c>
      <c r="F48" s="7">
        <v>12.514862506008239</v>
      </c>
      <c r="G48" s="55"/>
      <c r="H48" s="54"/>
      <c r="I48" s="55" t="s">
        <v>78</v>
      </c>
      <c r="J48" s="56">
        <v>437.24</v>
      </c>
      <c r="K48" s="7">
        <v>1.6246368390470778</v>
      </c>
      <c r="L48" s="7">
        <v>3.2956129367573084</v>
      </c>
      <c r="M48" s="7">
        <v>12.453063114037356</v>
      </c>
      <c r="N48" s="55"/>
      <c r="O48" s="54"/>
      <c r="P48" s="55" t="s">
        <v>78</v>
      </c>
      <c r="Q48" s="56">
        <v>439.73</v>
      </c>
      <c r="R48" s="7">
        <v>0.5280965662292525</v>
      </c>
      <c r="S48" s="7">
        <v>1.1664289329590849</v>
      </c>
      <c r="T48" s="7">
        <v>10.986875315497224</v>
      </c>
    </row>
    <row r="49" spans="1:20" ht="11.25" customHeight="1">
      <c r="A49" s="54"/>
      <c r="B49" s="55" t="s">
        <v>79</v>
      </c>
      <c r="C49" s="56">
        <v>447.65</v>
      </c>
      <c r="D49" s="7">
        <v>0.6497886500584471</v>
      </c>
      <c r="E49" s="7">
        <v>1.9959443140650235</v>
      </c>
      <c r="F49" s="7">
        <v>12.551228220149335</v>
      </c>
      <c r="G49" s="55"/>
      <c r="H49" s="54"/>
      <c r="I49" s="55" t="s">
        <v>79</v>
      </c>
      <c r="J49" s="56">
        <v>438.34</v>
      </c>
      <c r="K49" s="7">
        <v>0.25157808068794196</v>
      </c>
      <c r="L49" s="7">
        <v>3.5554820572184509</v>
      </c>
      <c r="M49" s="7">
        <v>11.494340582474894</v>
      </c>
      <c r="N49" s="55"/>
      <c r="O49" s="54"/>
      <c r="P49" s="55" t="s">
        <v>79</v>
      </c>
      <c r="Q49" s="56">
        <v>441.5</v>
      </c>
      <c r="R49" s="7">
        <v>0.4025197280149051</v>
      </c>
      <c r="S49" s="7">
        <v>1.573643767542432</v>
      </c>
      <c r="T49" s="7">
        <v>10.834965105186534</v>
      </c>
    </row>
    <row r="50" spans="1:20" ht="11.25" customHeight="1">
      <c r="A50" s="54"/>
      <c r="B50" s="55" t="s">
        <v>80</v>
      </c>
      <c r="C50" s="56">
        <v>461.53</v>
      </c>
      <c r="D50" s="7">
        <v>3.1006366581034284</v>
      </c>
      <c r="E50" s="7">
        <v>5.1584679532456823</v>
      </c>
      <c r="F50" s="7">
        <v>15.089022991372003</v>
      </c>
      <c r="G50" s="55"/>
      <c r="H50" s="54"/>
      <c r="I50" s="55" t="s">
        <v>80</v>
      </c>
      <c r="J50" s="56">
        <v>442.21</v>
      </c>
      <c r="K50" s="7">
        <v>0.88287630606378453</v>
      </c>
      <c r="L50" s="7">
        <v>4.4697488719317668</v>
      </c>
      <c r="M50" s="7">
        <v>12.034151655645919</v>
      </c>
      <c r="N50" s="55"/>
      <c r="O50" s="54"/>
      <c r="P50" s="55" t="s">
        <v>80</v>
      </c>
      <c r="Q50" s="56">
        <v>455.52</v>
      </c>
      <c r="R50" s="7">
        <v>3.1755379388448413</v>
      </c>
      <c r="S50" s="7">
        <v>4.7991533612478543</v>
      </c>
      <c r="T50" s="7">
        <v>13.443243512476943</v>
      </c>
    </row>
    <row r="51" spans="1:20" ht="11.25" customHeight="1">
      <c r="A51" s="54"/>
      <c r="B51" s="55" t="s">
        <v>81</v>
      </c>
      <c r="C51" s="56">
        <v>464.87</v>
      </c>
      <c r="D51" s="7">
        <v>0.7236799341321376</v>
      </c>
      <c r="E51" s="7">
        <v>5.9194786848640879</v>
      </c>
      <c r="F51" s="7">
        <v>8.953055054257387</v>
      </c>
      <c r="G51" s="55"/>
      <c r="H51" s="54"/>
      <c r="I51" s="55" t="s">
        <v>81</v>
      </c>
      <c r="J51" s="56">
        <v>443.05</v>
      </c>
      <c r="K51" s="7">
        <v>0.18995499875624766</v>
      </c>
      <c r="L51" s="7">
        <v>4.6681943821021088</v>
      </c>
      <c r="M51" s="7">
        <v>11.951989892608971</v>
      </c>
      <c r="N51" s="55"/>
      <c r="O51" s="54"/>
      <c r="P51" s="55" t="s">
        <v>81</v>
      </c>
      <c r="Q51" s="56">
        <v>462.22</v>
      </c>
      <c r="R51" s="7">
        <v>1.4708465050930819</v>
      </c>
      <c r="S51" s="7">
        <v>6.3405880458289321</v>
      </c>
      <c r="T51" s="7">
        <v>8.2938943817065791</v>
      </c>
    </row>
    <row r="52" spans="1:20" ht="11.25" customHeight="1">
      <c r="A52" s="54"/>
      <c r="B52" s="55" t="s">
        <v>82</v>
      </c>
      <c r="C52" s="56">
        <v>467.41</v>
      </c>
      <c r="D52" s="7">
        <v>0.54638931314130446</v>
      </c>
      <c r="E52" s="7">
        <v>6.4982113969331845</v>
      </c>
      <c r="F52" s="7">
        <v>8.927988813796329</v>
      </c>
      <c r="G52" s="55"/>
      <c r="H52" s="54"/>
      <c r="I52" s="55" t="s">
        <v>82</v>
      </c>
      <c r="J52" s="56">
        <v>457.46</v>
      </c>
      <c r="K52" s="7">
        <v>3.2524545762329327</v>
      </c>
      <c r="L52" s="7">
        <v>8.0724798601431438</v>
      </c>
      <c r="M52" s="7">
        <v>15.04375817322201</v>
      </c>
      <c r="N52" s="55"/>
      <c r="O52" s="54"/>
      <c r="P52" s="55" t="s">
        <v>82</v>
      </c>
      <c r="Q52" s="56">
        <v>465.21</v>
      </c>
      <c r="R52" s="7">
        <v>0.64687810999091155</v>
      </c>
      <c r="S52" s="7">
        <v>7.0284820319330032</v>
      </c>
      <c r="T52" s="7">
        <v>8.953580963979558</v>
      </c>
    </row>
    <row r="53" spans="1:20" s="59" customFormat="1" ht="11.25" customHeight="1">
      <c r="A53" s="54"/>
      <c r="B53" s="55" t="s">
        <v>83</v>
      </c>
      <c r="C53" s="56">
        <v>471.72</v>
      </c>
      <c r="D53" s="7">
        <v>0.92210265077770082</v>
      </c>
      <c r="E53" s="7">
        <v>7.4802342272551225</v>
      </c>
      <c r="F53" s="7">
        <v>9.2703266157053719</v>
      </c>
      <c r="G53" s="55"/>
      <c r="H53" s="54"/>
      <c r="I53" s="55" t="s">
        <v>83</v>
      </c>
      <c r="J53" s="56">
        <v>461.24</v>
      </c>
      <c r="K53" s="7">
        <v>0.82630175315874244</v>
      </c>
      <c r="L53" s="7">
        <v>8.9654846559096502</v>
      </c>
      <c r="M53" s="7">
        <v>15.120051914341337</v>
      </c>
      <c r="N53" s="55"/>
      <c r="O53" s="54"/>
      <c r="P53" s="55" t="s">
        <v>83</v>
      </c>
      <c r="Q53" s="56">
        <v>468.28</v>
      </c>
      <c r="R53" s="7">
        <v>0.65991702671912567</v>
      </c>
      <c r="S53" s="7">
        <v>7.7347812083007339</v>
      </c>
      <c r="T53" s="7">
        <v>9.4214412561921748</v>
      </c>
    </row>
    <row r="54" spans="1:20" s="59" customFormat="1" ht="11.25" customHeight="1">
      <c r="A54" s="54"/>
      <c r="B54" s="55" t="s">
        <v>84</v>
      </c>
      <c r="C54" s="56">
        <v>475.48</v>
      </c>
      <c r="D54" s="7">
        <v>0.7970830153480879</v>
      </c>
      <c r="E54" s="7">
        <v>8.336940919136925</v>
      </c>
      <c r="F54" s="7">
        <v>9.5046175813546583</v>
      </c>
      <c r="G54" s="55"/>
      <c r="H54" s="54"/>
      <c r="I54" s="55" t="s">
        <v>84</v>
      </c>
      <c r="J54" s="56">
        <v>466.62</v>
      </c>
      <c r="K54" s="7">
        <v>1.1664209522157742</v>
      </c>
      <c r="L54" s="7">
        <v>10.236480899619638</v>
      </c>
      <c r="M54" s="7">
        <v>14.643015085253808</v>
      </c>
      <c r="N54" s="55"/>
      <c r="O54" s="54"/>
      <c r="P54" s="55" t="s">
        <v>84</v>
      </c>
      <c r="Q54" s="56">
        <v>472.34</v>
      </c>
      <c r="R54" s="7">
        <v>0.86700264798837967</v>
      </c>
      <c r="S54" s="7">
        <v>8.6688446141811824</v>
      </c>
      <c r="T54" s="7">
        <v>9.6196244981317633</v>
      </c>
    </row>
    <row r="55" spans="1:20" ht="11.25" customHeight="1">
      <c r="A55" s="54"/>
      <c r="B55" s="55" t="s">
        <v>85</v>
      </c>
      <c r="C55" s="56">
        <v>478.03</v>
      </c>
      <c r="D55" s="7">
        <v>0.53630015983847645</v>
      </c>
      <c r="E55" s="7">
        <v>8.9179521064503664</v>
      </c>
      <c r="F55" s="7">
        <v>10.036139308979575</v>
      </c>
      <c r="G55" s="55"/>
      <c r="H55" s="54"/>
      <c r="I55" s="55" t="s">
        <v>85</v>
      </c>
      <c r="J55" s="56">
        <v>467.52</v>
      </c>
      <c r="K55" s="7">
        <v>0.19287643050018843</v>
      </c>
      <c r="L55" s="7">
        <v>10.449101089087854</v>
      </c>
      <c r="M55" s="7">
        <v>11.542682635873458</v>
      </c>
      <c r="N55" s="55"/>
      <c r="O55" s="54"/>
      <c r="P55" s="55" t="s">
        <v>85</v>
      </c>
      <c r="Q55" s="56">
        <v>473.92</v>
      </c>
      <c r="R55" s="7">
        <v>0.33450480586019182</v>
      </c>
      <c r="S55" s="7">
        <v>9.0323471218883622</v>
      </c>
      <c r="T55" s="7">
        <v>9.452874200327944</v>
      </c>
    </row>
    <row r="56" spans="1:20" ht="11.25" customHeight="1">
      <c r="A56" s="54"/>
      <c r="B56" s="55" t="s">
        <v>86</v>
      </c>
      <c r="C56" s="56">
        <v>479.87</v>
      </c>
      <c r="D56" s="7">
        <v>0.38491308076900044</v>
      </c>
      <c r="E56" s="7">
        <v>9.3371915514137918</v>
      </c>
      <c r="F56" s="7">
        <v>9.6670247046186866</v>
      </c>
      <c r="G56" s="55"/>
      <c r="H56" s="54"/>
      <c r="I56" s="55" t="s">
        <v>86</v>
      </c>
      <c r="J56" s="56">
        <v>471.04</v>
      </c>
      <c r="K56" s="7">
        <v>0.75290896646134087</v>
      </c>
      <c r="L56" s="7">
        <v>11.280682274563535</v>
      </c>
      <c r="M56" s="7">
        <v>11.936503410090072</v>
      </c>
      <c r="N56" s="55"/>
      <c r="O56" s="54"/>
      <c r="P56" s="55" t="s">
        <v>86</v>
      </c>
      <c r="Q56" s="56">
        <v>475.94</v>
      </c>
      <c r="R56" s="7">
        <v>0.42623227548952425</v>
      </c>
      <c r="S56" s="7">
        <v>9.4970781760456369</v>
      </c>
      <c r="T56" s="7">
        <v>9.7672916810812147</v>
      </c>
    </row>
    <row r="57" spans="1:20" ht="11.25" customHeight="1">
      <c r="A57" s="54"/>
      <c r="B57" s="55" t="s">
        <v>87</v>
      </c>
      <c r="C57" s="56">
        <v>485.22</v>
      </c>
      <c r="D57" s="7">
        <v>1.1148852814304</v>
      </c>
      <c r="E57" s="7">
        <v>10.55617580714987</v>
      </c>
      <c r="F57" s="7">
        <v>10.55617580714987</v>
      </c>
      <c r="G57" s="55"/>
      <c r="H57" s="54"/>
      <c r="I57" s="55" t="s">
        <v>87</v>
      </c>
      <c r="J57" s="56">
        <v>475.46</v>
      </c>
      <c r="K57" s="7">
        <v>0.93834918478259421</v>
      </c>
      <c r="L57" s="7">
        <v>12.324883649507413</v>
      </c>
      <c r="M57" s="7">
        <v>12.324883649507413</v>
      </c>
      <c r="N57" s="55"/>
      <c r="O57" s="54"/>
      <c r="P57" s="55" t="s">
        <v>87</v>
      </c>
      <c r="Q57" s="56">
        <v>478.59</v>
      </c>
      <c r="R57" s="7">
        <v>0.55679287305121505</v>
      </c>
      <c r="S57" s="7">
        <v>10.106750103529194</v>
      </c>
      <c r="T57" s="7">
        <v>10.106750103529194</v>
      </c>
    </row>
    <row r="58" spans="1:20" ht="11.25" customHeight="1">
      <c r="A58" s="49">
        <v>2005</v>
      </c>
      <c r="B58" s="50" t="s">
        <v>76</v>
      </c>
      <c r="C58" s="51">
        <v>488.19</v>
      </c>
      <c r="D58" s="6">
        <v>0.61209348336836999</v>
      </c>
      <c r="E58" s="6">
        <v>0.61209348336836999</v>
      </c>
      <c r="F58" s="6">
        <v>10.843947959948231</v>
      </c>
      <c r="G58" s="55"/>
      <c r="H58" s="49">
        <v>2005</v>
      </c>
      <c r="I58" s="50" t="s">
        <v>76</v>
      </c>
      <c r="J58" s="51">
        <v>480.68</v>
      </c>
      <c r="K58" s="6">
        <v>1.0978841542926832</v>
      </c>
      <c r="L58" s="6">
        <v>1.0978841542926832</v>
      </c>
      <c r="M58" s="6">
        <v>12.36616952639209</v>
      </c>
      <c r="N58" s="55"/>
      <c r="O58" s="49">
        <v>2005</v>
      </c>
      <c r="P58" s="50" t="s">
        <v>76</v>
      </c>
      <c r="Q58" s="51">
        <v>481.8</v>
      </c>
      <c r="R58" s="6">
        <v>0.67072024070709002</v>
      </c>
      <c r="S58" s="6">
        <v>0.67072024070709002</v>
      </c>
      <c r="T58" s="6">
        <v>10.436197767437605</v>
      </c>
    </row>
    <row r="59" spans="1:20" ht="11.25" customHeight="1">
      <c r="A59" s="54"/>
      <c r="B59" s="55" t="s">
        <v>77</v>
      </c>
      <c r="C59" s="56">
        <v>489.62</v>
      </c>
      <c r="D59" s="7">
        <v>0.29291874065424661</v>
      </c>
      <c r="E59" s="7">
        <v>0.90680516054573168</v>
      </c>
      <c r="F59" s="7">
        <v>10.73116674582173</v>
      </c>
      <c r="G59" s="55"/>
      <c r="H59" s="54"/>
      <c r="I59" s="55" t="s">
        <v>77</v>
      </c>
      <c r="J59" s="56">
        <v>483.15</v>
      </c>
      <c r="K59" s="7">
        <v>0.51385537155694827</v>
      </c>
      <c r="L59" s="7">
        <v>1.6173810625499607</v>
      </c>
      <c r="M59" s="7">
        <v>12.295177222545028</v>
      </c>
      <c r="N59" s="55"/>
      <c r="O59" s="54"/>
      <c r="P59" s="55" t="s">
        <v>77</v>
      </c>
      <c r="Q59" s="56">
        <v>482.55</v>
      </c>
      <c r="R59" s="7">
        <v>0.15566625155665204</v>
      </c>
      <c r="S59" s="7">
        <v>0.82743057732088676</v>
      </c>
      <c r="T59" s="7">
        <v>10.317315166201823</v>
      </c>
    </row>
    <row r="60" spans="1:20" s="59" customFormat="1" ht="11.25" customHeight="1">
      <c r="A60" s="54"/>
      <c r="B60" s="55" t="s">
        <v>78</v>
      </c>
      <c r="C60" s="56">
        <v>490.11</v>
      </c>
      <c r="D60" s="7">
        <v>0.10007761120869318</v>
      </c>
      <c r="E60" s="7">
        <v>1.0077902806974182</v>
      </c>
      <c r="F60" s="7">
        <v>10.196510477560938</v>
      </c>
      <c r="G60" s="55"/>
      <c r="H60" s="54"/>
      <c r="I60" s="55" t="s">
        <v>78</v>
      </c>
      <c r="J60" s="56">
        <v>484.14</v>
      </c>
      <c r="K60" s="7">
        <v>0.20490530891028591</v>
      </c>
      <c r="L60" s="7">
        <v>1.8256004711227014</v>
      </c>
      <c r="M60" s="7">
        <v>10.726374531149929</v>
      </c>
      <c r="N60" s="55"/>
      <c r="O60" s="54"/>
      <c r="P60" s="55" t="s">
        <v>78</v>
      </c>
      <c r="Q60" s="56">
        <v>483.03</v>
      </c>
      <c r="R60" s="7">
        <v>9.9471557351571427E-2</v>
      </c>
      <c r="S60" s="7">
        <v>0.92772519275370335</v>
      </c>
      <c r="T60" s="7">
        <v>9.8469515384440385</v>
      </c>
    </row>
    <row r="61" spans="1:20" ht="11.25" customHeight="1">
      <c r="A61" s="54"/>
      <c r="B61" s="55" t="s">
        <v>79</v>
      </c>
      <c r="C61" s="56">
        <v>492.77</v>
      </c>
      <c r="D61" s="7">
        <v>0.54273530431943051</v>
      </c>
      <c r="E61" s="7">
        <v>1.5559952186636972</v>
      </c>
      <c r="F61" s="7">
        <v>10.079303026918351</v>
      </c>
      <c r="G61" s="55"/>
      <c r="H61" s="54"/>
      <c r="I61" s="55" t="s">
        <v>79</v>
      </c>
      <c r="J61" s="56">
        <v>485.39</v>
      </c>
      <c r="K61" s="7">
        <v>0.25818977981575397</v>
      </c>
      <c r="L61" s="7">
        <v>2.0885037647751625</v>
      </c>
      <c r="M61" s="7">
        <v>10.733677054341385</v>
      </c>
      <c r="N61" s="55"/>
      <c r="O61" s="54"/>
      <c r="P61" s="55" t="s">
        <v>79</v>
      </c>
      <c r="Q61" s="56">
        <v>483.92</v>
      </c>
      <c r="R61" s="7">
        <v>0.18425356603111176</v>
      </c>
      <c r="S61" s="7">
        <v>1.1136881255354281</v>
      </c>
      <c r="T61" s="7">
        <v>9.6081540203850615</v>
      </c>
    </row>
    <row r="62" spans="1:20" ht="11.25" customHeight="1">
      <c r="A62" s="54"/>
      <c r="B62" s="55" t="s">
        <v>80</v>
      </c>
      <c r="C62" s="56">
        <v>515.80999999999995</v>
      </c>
      <c r="D62" s="7">
        <v>4.6756093106317342</v>
      </c>
      <c r="E62" s="7">
        <v>6.3043567866122308</v>
      </c>
      <c r="F62" s="7">
        <v>11.760882282841845</v>
      </c>
      <c r="G62" s="55"/>
      <c r="H62" s="54"/>
      <c r="I62" s="55" t="s">
        <v>80</v>
      </c>
      <c r="J62" s="56">
        <v>487.36</v>
      </c>
      <c r="K62" s="7">
        <v>0.40585920599931491</v>
      </c>
      <c r="L62" s="7">
        <v>2.5028393555714512</v>
      </c>
      <c r="M62" s="7">
        <v>10.210081183148279</v>
      </c>
      <c r="N62" s="55"/>
      <c r="O62" s="54"/>
      <c r="P62" s="55" t="s">
        <v>80</v>
      </c>
      <c r="Q62" s="56">
        <v>497.87</v>
      </c>
      <c r="R62" s="7">
        <v>2.8827078856009214</v>
      </c>
      <c r="S62" s="7">
        <v>4.0285003865521807</v>
      </c>
      <c r="T62" s="7">
        <v>9.2970670881629793</v>
      </c>
    </row>
    <row r="63" spans="1:20" s="59" customFormat="1" ht="11.25" customHeight="1">
      <c r="A63" s="54"/>
      <c r="B63" s="55" t="s">
        <v>81</v>
      </c>
      <c r="C63" s="56">
        <v>517.77</v>
      </c>
      <c r="D63" s="7">
        <v>0.3799848781528059</v>
      </c>
      <c r="E63" s="7">
        <v>6.7082972672189767</v>
      </c>
      <c r="F63" s="7">
        <v>11.379525458730399</v>
      </c>
      <c r="G63" s="55"/>
      <c r="H63" s="54"/>
      <c r="I63" s="55" t="s">
        <v>81</v>
      </c>
      <c r="J63" s="56">
        <v>487.63</v>
      </c>
      <c r="K63" s="7">
        <v>5.5400525279059032E-2</v>
      </c>
      <c r="L63" s="7">
        <v>2.5596264670003865</v>
      </c>
      <c r="M63" s="7">
        <v>10.062069743821244</v>
      </c>
      <c r="N63" s="55"/>
      <c r="O63" s="54"/>
      <c r="P63" s="55" t="s">
        <v>81</v>
      </c>
      <c r="Q63" s="56">
        <v>499.88</v>
      </c>
      <c r="R63" s="7">
        <v>0.4037198465462799</v>
      </c>
      <c r="S63" s="7">
        <v>4.4484840886771515</v>
      </c>
      <c r="T63" s="7">
        <v>8.1476353251698228</v>
      </c>
    </row>
    <row r="64" spans="1:20" ht="11.25" customHeight="1">
      <c r="A64" s="54"/>
      <c r="B64" s="55" t="s">
        <v>82</v>
      </c>
      <c r="C64" s="56">
        <v>518.24</v>
      </c>
      <c r="D64" s="7">
        <v>0.09</v>
      </c>
      <c r="E64" s="7">
        <v>6.81</v>
      </c>
      <c r="F64" s="7">
        <v>10.87</v>
      </c>
      <c r="G64" s="55"/>
      <c r="H64" s="54"/>
      <c r="I64" s="55" t="s">
        <v>82</v>
      </c>
      <c r="J64" s="56">
        <v>498.44</v>
      </c>
      <c r="K64" s="7">
        <v>2.2200000000000002</v>
      </c>
      <c r="L64" s="7">
        <v>4.83</v>
      </c>
      <c r="M64" s="7">
        <v>8.9600000000000009</v>
      </c>
      <c r="N64" s="55"/>
      <c r="O64" s="54"/>
      <c r="P64" s="55" t="s">
        <v>82</v>
      </c>
      <c r="Q64" s="56">
        <v>501.24</v>
      </c>
      <c r="R64" s="7">
        <v>0.27</v>
      </c>
      <c r="S64" s="7">
        <v>4.7300000000000004</v>
      </c>
      <c r="T64" s="7">
        <v>7.74</v>
      </c>
    </row>
    <row r="65" spans="1:21" s="59" customFormat="1" ht="11.25" customHeight="1">
      <c r="A65" s="54"/>
      <c r="B65" s="55" t="s">
        <v>83</v>
      </c>
      <c r="C65" s="56">
        <v>520.21</v>
      </c>
      <c r="D65" s="7">
        <v>0.38</v>
      </c>
      <c r="E65" s="7">
        <v>7.21</v>
      </c>
      <c r="F65" s="7">
        <v>10.28</v>
      </c>
      <c r="G65" s="55"/>
      <c r="H65" s="54"/>
      <c r="I65" s="55" t="s">
        <v>83</v>
      </c>
      <c r="J65" s="56">
        <v>500.77</v>
      </c>
      <c r="K65" s="7">
        <v>0.47</v>
      </c>
      <c r="L65" s="7">
        <v>5.32</v>
      </c>
      <c r="M65" s="7">
        <v>8.57</v>
      </c>
      <c r="N65" s="55"/>
      <c r="O65" s="54"/>
      <c r="P65" s="55" t="s">
        <v>83</v>
      </c>
      <c r="Q65" s="56">
        <v>502.32</v>
      </c>
      <c r="R65" s="7">
        <v>0.22</v>
      </c>
      <c r="S65" s="7">
        <v>4.96</v>
      </c>
      <c r="T65" s="7">
        <v>7.27</v>
      </c>
    </row>
    <row r="66" spans="1:21" s="59" customFormat="1" ht="11.25" customHeight="1">
      <c r="A66" s="54"/>
      <c r="B66" s="55" t="s">
        <v>84</v>
      </c>
      <c r="C66" s="56">
        <v>521.1</v>
      </c>
      <c r="D66" s="7">
        <v>0.17108475423386338</v>
      </c>
      <c r="E66" s="7">
        <v>7.3945839000865599</v>
      </c>
      <c r="F66" s="7">
        <v>9.5945150164044701</v>
      </c>
      <c r="G66" s="55"/>
      <c r="H66" s="54"/>
      <c r="I66" s="55" t="s">
        <v>84</v>
      </c>
      <c r="J66" s="56">
        <v>501.44</v>
      </c>
      <c r="K66" s="7">
        <v>0.13379395730575006</v>
      </c>
      <c r="L66" s="7">
        <v>5.4641820552727927</v>
      </c>
      <c r="M66" s="7">
        <v>7.4621747889074497</v>
      </c>
      <c r="N66" s="55"/>
      <c r="O66" s="54"/>
      <c r="P66" s="55" t="s">
        <v>84</v>
      </c>
      <c r="Q66" s="56">
        <v>503.26</v>
      </c>
      <c r="R66" s="7">
        <v>0.18713170887083574</v>
      </c>
      <c r="S66" s="7">
        <v>5.154725339016708</v>
      </c>
      <c r="T66" s="7">
        <v>6.5461320235423726</v>
      </c>
    </row>
    <row r="67" spans="1:21" s="59" customFormat="1" ht="11.25" customHeight="1">
      <c r="A67" s="54"/>
      <c r="B67" s="55" t="s">
        <v>85</v>
      </c>
      <c r="C67" s="56">
        <v>522.38</v>
      </c>
      <c r="D67" s="7">
        <v>0.25</v>
      </c>
      <c r="E67" s="7">
        <v>7.66</v>
      </c>
      <c r="F67" s="7">
        <v>9.2799999999999994</v>
      </c>
      <c r="G67" s="55"/>
      <c r="H67" s="54"/>
      <c r="I67" s="55" t="s">
        <v>85</v>
      </c>
      <c r="J67" s="56">
        <v>502.76</v>
      </c>
      <c r="K67" s="7">
        <v>0.26</v>
      </c>
      <c r="L67" s="7">
        <v>5.74</v>
      </c>
      <c r="M67" s="7">
        <v>7.54</v>
      </c>
      <c r="N67" s="55"/>
      <c r="O67" s="54"/>
      <c r="P67" s="55" t="s">
        <v>85</v>
      </c>
      <c r="Q67" s="56">
        <v>503.73</v>
      </c>
      <c r="R67" s="7">
        <v>0.09</v>
      </c>
      <c r="S67" s="7">
        <v>5.25</v>
      </c>
      <c r="T67" s="7">
        <v>6.29</v>
      </c>
    </row>
    <row r="68" spans="1:21" s="59" customFormat="1" ht="11.25" customHeight="1">
      <c r="A68" s="54"/>
      <c r="B68" s="55" t="s">
        <v>86</v>
      </c>
      <c r="C68" s="56">
        <v>523.29</v>
      </c>
      <c r="D68" s="7">
        <v>0.17</v>
      </c>
      <c r="E68" s="7">
        <v>7.85</v>
      </c>
      <c r="F68" s="7">
        <v>9.0500000000000007</v>
      </c>
      <c r="G68" s="55"/>
      <c r="H68" s="54"/>
      <c r="I68" s="55" t="s">
        <v>86</v>
      </c>
      <c r="J68" s="56">
        <v>503.99</v>
      </c>
      <c r="K68" s="7">
        <v>0.24</v>
      </c>
      <c r="L68" s="7">
        <v>6</v>
      </c>
      <c r="M68" s="7">
        <v>7</v>
      </c>
      <c r="N68" s="55"/>
      <c r="O68" s="54"/>
      <c r="P68" s="55" t="s">
        <v>86</v>
      </c>
      <c r="Q68" s="56">
        <v>504.22</v>
      </c>
      <c r="R68" s="7">
        <v>0.1</v>
      </c>
      <c r="S68" s="7">
        <v>5.36</v>
      </c>
      <c r="T68" s="7">
        <v>5.94</v>
      </c>
    </row>
    <row r="69" spans="1:21" ht="11.25" customHeight="1">
      <c r="A69" s="60"/>
      <c r="B69" s="61" t="s">
        <v>87</v>
      </c>
      <c r="C69" s="62">
        <v>523.38</v>
      </c>
      <c r="D69" s="8">
        <v>0.02</v>
      </c>
      <c r="E69" s="8">
        <v>7.86</v>
      </c>
      <c r="F69" s="8">
        <v>7.86</v>
      </c>
      <c r="G69" s="9"/>
      <c r="H69" s="60"/>
      <c r="I69" s="61" t="s">
        <v>87</v>
      </c>
      <c r="J69" s="62">
        <v>504.57</v>
      </c>
      <c r="K69" s="8">
        <v>0.12</v>
      </c>
      <c r="L69" s="8">
        <v>6.12</v>
      </c>
      <c r="M69" s="8">
        <v>6.12</v>
      </c>
      <c r="N69" s="9"/>
      <c r="O69" s="60"/>
      <c r="P69" s="61" t="s">
        <v>87</v>
      </c>
      <c r="Q69" s="62">
        <v>505.66</v>
      </c>
      <c r="R69" s="8">
        <v>0.28999999999999998</v>
      </c>
      <c r="S69" s="8">
        <v>5.66</v>
      </c>
      <c r="T69" s="8">
        <v>5.66</v>
      </c>
      <c r="U69" s="63"/>
    </row>
    <row r="70" spans="1:21" ht="11.25" customHeight="1">
      <c r="A70" s="49">
        <v>2006</v>
      </c>
      <c r="B70" s="50" t="s">
        <v>76</v>
      </c>
      <c r="C70" s="51">
        <v>524.4</v>
      </c>
      <c r="D70" s="6">
        <v>0.19</v>
      </c>
      <c r="E70" s="6">
        <v>0.19</v>
      </c>
      <c r="F70" s="6">
        <v>7.42</v>
      </c>
      <c r="G70" s="55"/>
      <c r="H70" s="49">
        <v>2006</v>
      </c>
      <c r="I70" s="50" t="s">
        <v>76</v>
      </c>
      <c r="J70" s="51">
        <v>506.8</v>
      </c>
      <c r="K70" s="6">
        <v>0.44</v>
      </c>
      <c r="L70" s="6">
        <v>0.44</v>
      </c>
      <c r="M70" s="6">
        <v>5.43</v>
      </c>
      <c r="N70" s="55"/>
      <c r="O70" s="49">
        <v>2006</v>
      </c>
      <c r="P70" s="50" t="s">
        <v>76</v>
      </c>
      <c r="Q70" s="51">
        <v>506.32</v>
      </c>
      <c r="R70" s="6">
        <v>0.13</v>
      </c>
      <c r="S70" s="6">
        <v>0.13</v>
      </c>
      <c r="T70" s="6">
        <v>5.09</v>
      </c>
    </row>
    <row r="71" spans="1:21" s="59" customFormat="1" ht="11.25" customHeight="1">
      <c r="A71" s="54"/>
      <c r="B71" s="55" t="s">
        <v>77</v>
      </c>
      <c r="C71" s="56">
        <v>525.16</v>
      </c>
      <c r="D71" s="7">
        <v>0.14492753623187582</v>
      </c>
      <c r="E71" s="7">
        <v>0.34009706140853968</v>
      </c>
      <c r="F71" s="7">
        <v>7.2586904129733121</v>
      </c>
      <c r="G71" s="55"/>
      <c r="H71" s="54"/>
      <c r="I71" s="55" t="s">
        <v>77</v>
      </c>
      <c r="J71" s="56">
        <v>507.84</v>
      </c>
      <c r="K71" s="7">
        <v>0.20520915548538632</v>
      </c>
      <c r="L71" s="7">
        <v>0.64807658005825441</v>
      </c>
      <c r="M71" s="7">
        <v>5.1102142191865818</v>
      </c>
      <c r="N71" s="55"/>
      <c r="O71" s="54"/>
      <c r="P71" s="55" t="s">
        <v>77</v>
      </c>
      <c r="Q71" s="56">
        <v>507.06</v>
      </c>
      <c r="R71" s="7">
        <v>0.14615263074735374</v>
      </c>
      <c r="S71" s="7">
        <v>0.27686587825810349</v>
      </c>
      <c r="T71" s="7">
        <v>5.0792663972645258</v>
      </c>
    </row>
    <row r="72" spans="1:21" s="59" customFormat="1" ht="11.25" customHeight="1">
      <c r="A72" s="54"/>
      <c r="B72" s="55" t="s">
        <v>78</v>
      </c>
      <c r="C72" s="56">
        <v>526.14</v>
      </c>
      <c r="D72" s="7">
        <v>0.18660979511007092</v>
      </c>
      <c r="E72" s="7">
        <v>0.52734151094806503</v>
      </c>
      <c r="F72" s="7">
        <v>7.3514109077553957</v>
      </c>
      <c r="G72" s="55"/>
      <c r="H72" s="54"/>
      <c r="I72" s="55" t="s">
        <v>78</v>
      </c>
      <c r="J72" s="56">
        <v>509.08</v>
      </c>
      <c r="K72" s="7">
        <v>0.24417139256458498</v>
      </c>
      <c r="L72" s="7">
        <v>0.89383039023327449</v>
      </c>
      <c r="M72" s="7">
        <v>5.1514024868839492</v>
      </c>
      <c r="N72" s="55"/>
      <c r="O72" s="54"/>
      <c r="P72" s="55" t="s">
        <v>78</v>
      </c>
      <c r="Q72" s="56">
        <v>507.84</v>
      </c>
      <c r="R72" s="7">
        <v>0.15382794935510091</v>
      </c>
      <c r="S72" s="7">
        <v>0.43111972471621129</v>
      </c>
      <c r="T72" s="7">
        <v>5.136326936215152</v>
      </c>
    </row>
    <row r="73" spans="1:21" ht="11.25" customHeight="1">
      <c r="A73" s="54"/>
      <c r="B73" s="55" t="s">
        <v>79</v>
      </c>
      <c r="C73" s="56">
        <v>526.29</v>
      </c>
      <c r="D73" s="7">
        <v>2.8509522180408808E-2</v>
      </c>
      <c r="E73" s="7">
        <v>0.55600137567350938</v>
      </c>
      <c r="F73" s="7">
        <v>6.802362156787134</v>
      </c>
      <c r="G73" s="55"/>
      <c r="H73" s="54"/>
      <c r="I73" s="55" t="s">
        <v>79</v>
      </c>
      <c r="J73" s="56">
        <v>509.49</v>
      </c>
      <c r="K73" s="7">
        <v>8.0537440088002121E-2</v>
      </c>
      <c r="L73" s="7">
        <v>0.97508769843630549</v>
      </c>
      <c r="M73" s="7">
        <v>4.9650796266919484</v>
      </c>
      <c r="N73" s="55"/>
      <c r="O73" s="54"/>
      <c r="P73" s="55" t="s">
        <v>79</v>
      </c>
      <c r="Q73" s="56">
        <v>508.25</v>
      </c>
      <c r="R73" s="7">
        <v>8.0734089476997006E-2</v>
      </c>
      <c r="S73" s="7">
        <v>0.51220187477751811</v>
      </c>
      <c r="T73" s="7">
        <v>5.027690527359896</v>
      </c>
    </row>
    <row r="74" spans="1:21" ht="11.25" customHeight="1">
      <c r="A74" s="54"/>
      <c r="B74" s="55" t="s">
        <v>80</v>
      </c>
      <c r="C74" s="56">
        <v>527.82000000000005</v>
      </c>
      <c r="D74" s="7">
        <v>0.2907142449980249</v>
      </c>
      <c r="E74" s="7">
        <v>0.84833199587299735</v>
      </c>
      <c r="F74" s="7">
        <v>2.3283767278649226</v>
      </c>
      <c r="G74" s="55"/>
      <c r="H74" s="54"/>
      <c r="I74" s="55" t="s">
        <v>80</v>
      </c>
      <c r="J74" s="56">
        <v>512.70000000000005</v>
      </c>
      <c r="K74" s="7">
        <v>0.63004180651240471</v>
      </c>
      <c r="L74" s="7">
        <v>1.6112729650989976</v>
      </c>
      <c r="M74" s="7">
        <v>5.1994418910046081</v>
      </c>
      <c r="N74" s="55"/>
      <c r="O74" s="54"/>
      <c r="P74" s="55" t="s">
        <v>80</v>
      </c>
      <c r="Q74" s="56">
        <v>510.6</v>
      </c>
      <c r="R74" s="7">
        <v>0.46237088047220709</v>
      </c>
      <c r="S74" s="7">
        <v>0.97694102756793466</v>
      </c>
      <c r="T74" s="7">
        <v>2.5568923614598171</v>
      </c>
    </row>
    <row r="75" spans="1:21" s="59" customFormat="1" ht="11.25" customHeight="1">
      <c r="A75" s="54"/>
      <c r="B75" s="55" t="s">
        <v>81</v>
      </c>
      <c r="C75" s="56">
        <v>533.79</v>
      </c>
      <c r="D75" s="7">
        <v>1.1310674093440776</v>
      </c>
      <c r="E75" s="7">
        <v>1.988994611945416</v>
      </c>
      <c r="F75" s="7">
        <v>3.0940378932730717</v>
      </c>
      <c r="G75" s="55"/>
      <c r="H75" s="54"/>
      <c r="I75" s="55" t="s">
        <v>81</v>
      </c>
      <c r="J75" s="56">
        <v>514.47</v>
      </c>
      <c r="K75" s="7">
        <v>0.34523112931539313</v>
      </c>
      <c r="L75" s="7">
        <v>1.962066710268151</v>
      </c>
      <c r="M75" s="7">
        <v>5.5041732461087456</v>
      </c>
      <c r="N75" s="55"/>
      <c r="O75" s="54"/>
      <c r="P75" s="55" t="s">
        <v>81</v>
      </c>
      <c r="Q75" s="56">
        <v>522.42999999999995</v>
      </c>
      <c r="R75" s="7">
        <v>2.3168820994907913</v>
      </c>
      <c r="S75" s="7">
        <v>3.3164576988490069</v>
      </c>
      <c r="T75" s="7">
        <v>4.5110826598383502</v>
      </c>
    </row>
    <row r="76" spans="1:21" ht="11.25" customHeight="1">
      <c r="A76" s="54"/>
      <c r="B76" s="55" t="s">
        <v>82</v>
      </c>
      <c r="C76" s="56">
        <v>534.94000000000005</v>
      </c>
      <c r="D76" s="7">
        <v>0.21544052904702848</v>
      </c>
      <c r="E76" s="7">
        <v>2.2087202415071339</v>
      </c>
      <c r="F76" s="7">
        <v>3.2224451991355485</v>
      </c>
      <c r="G76" s="55"/>
      <c r="H76" s="54"/>
      <c r="I76" s="55" t="s">
        <v>82</v>
      </c>
      <c r="J76" s="56">
        <v>515.69000000000005</v>
      </c>
      <c r="K76" s="7">
        <v>0.23713724804168557</v>
      </c>
      <c r="L76" s="7">
        <v>2.203856749311317</v>
      </c>
      <c r="M76" s="7">
        <v>3.4607976887890413</v>
      </c>
      <c r="N76" s="55"/>
      <c r="O76" s="54"/>
      <c r="P76" s="55" t="s">
        <v>82</v>
      </c>
      <c r="Q76" s="56">
        <v>524.25</v>
      </c>
      <c r="R76" s="7">
        <v>0.34837203070268163</v>
      </c>
      <c r="S76" s="7">
        <v>3.6763833405845769</v>
      </c>
      <c r="T76" s="7">
        <v>4.5906152741201911</v>
      </c>
    </row>
    <row r="77" spans="1:21" s="59" customFormat="1" ht="11.25" customHeight="1">
      <c r="A77" s="54"/>
      <c r="B77" s="55" t="s">
        <v>83</v>
      </c>
      <c r="C77" s="56">
        <v>536.80999999999995</v>
      </c>
      <c r="D77" s="7">
        <v>0.34957191460722736</v>
      </c>
      <c r="E77" s="7">
        <v>2.5660132217509179</v>
      </c>
      <c r="F77" s="7">
        <v>3.191019011553009</v>
      </c>
      <c r="G77" s="55"/>
      <c r="H77" s="54"/>
      <c r="I77" s="55" t="s">
        <v>83</v>
      </c>
      <c r="J77" s="56">
        <v>527.54</v>
      </c>
      <c r="K77" s="7">
        <v>2.2978921445053979</v>
      </c>
      <c r="L77" s="7">
        <v>4.5523911449352861</v>
      </c>
      <c r="M77" s="7">
        <v>5.3457675180222486</v>
      </c>
      <c r="N77" s="55"/>
      <c r="O77" s="54"/>
      <c r="P77" s="55" t="s">
        <v>83</v>
      </c>
      <c r="Q77" s="56">
        <v>526.16</v>
      </c>
      <c r="R77" s="7">
        <v>0.36432999523128284</v>
      </c>
      <c r="S77" s="7">
        <v>4.0541075030652962</v>
      </c>
      <c r="T77" s="7">
        <v>4.745978659022132</v>
      </c>
    </row>
    <row r="78" spans="1:21" s="59" customFormat="1" ht="11.25" customHeight="1">
      <c r="A78" s="54"/>
      <c r="B78" s="55" t="s">
        <v>84</v>
      </c>
      <c r="C78" s="56">
        <v>537.77</v>
      </c>
      <c r="D78" s="7">
        <v>0.17883422439970431</v>
      </c>
      <c r="E78" s="7">
        <v>2.7494363559937396</v>
      </c>
      <c r="F78" s="7">
        <v>3.1990021109191913</v>
      </c>
      <c r="G78" s="55"/>
      <c r="H78" s="54"/>
      <c r="I78" s="55" t="s">
        <v>84</v>
      </c>
      <c r="J78" s="56">
        <v>529.28</v>
      </c>
      <c r="K78" s="7">
        <v>0.329832808886521</v>
      </c>
      <c r="L78" s="7">
        <v>4.8972392334066583</v>
      </c>
      <c r="M78" s="7">
        <v>5.5520102105934832</v>
      </c>
      <c r="N78" s="55"/>
      <c r="O78" s="54"/>
      <c r="P78" s="55" t="s">
        <v>84</v>
      </c>
      <c r="Q78" s="56">
        <v>527.34</v>
      </c>
      <c r="R78" s="7">
        <v>0.22426638284933631</v>
      </c>
      <c r="S78" s="7">
        <v>4.2874658861685733</v>
      </c>
      <c r="T78" s="7">
        <v>4.7848030838930189</v>
      </c>
    </row>
    <row r="79" spans="1:21" ht="11.25" customHeight="1">
      <c r="A79" s="54"/>
      <c r="B79" s="55" t="s">
        <v>85</v>
      </c>
      <c r="C79" s="56">
        <v>539.02</v>
      </c>
      <c r="D79" s="7">
        <v>0.23244137828439815</v>
      </c>
      <c r="E79" s="7">
        <v>2.9882685620390426</v>
      </c>
      <c r="F79" s="7">
        <v>3.1854205750603048</v>
      </c>
      <c r="G79" s="55"/>
      <c r="H79" s="54"/>
      <c r="I79" s="55" t="s">
        <v>85</v>
      </c>
      <c r="J79" s="56">
        <v>531.52</v>
      </c>
      <c r="K79" s="7">
        <v>0.4232164449818665</v>
      </c>
      <c r="L79" s="7">
        <v>5.341181600174405</v>
      </c>
      <c r="M79" s="7">
        <v>5.7204232635850172</v>
      </c>
      <c r="N79" s="55"/>
      <c r="O79" s="54"/>
      <c r="P79" s="55" t="s">
        <v>85</v>
      </c>
      <c r="Q79" s="56">
        <v>528.54999999999995</v>
      </c>
      <c r="R79" s="7">
        <v>0.22945348352105821</v>
      </c>
      <c r="S79" s="7">
        <v>4.5267571095202186</v>
      </c>
      <c r="T79" s="7">
        <v>4.9272427689436737</v>
      </c>
    </row>
    <row r="80" spans="1:21" s="59" customFormat="1" ht="11.25" customHeight="1">
      <c r="A80" s="54"/>
      <c r="B80" s="55" t="s">
        <v>86</v>
      </c>
      <c r="C80" s="56">
        <v>540.45000000000005</v>
      </c>
      <c r="D80" s="7">
        <v>0.26529627843123738</v>
      </c>
      <c r="E80" s="7">
        <v>3.261492605754901</v>
      </c>
      <c r="F80" s="7">
        <v>3.2792524221751052</v>
      </c>
      <c r="G80" s="55"/>
      <c r="H80" s="54"/>
      <c r="I80" s="55" t="s">
        <v>86</v>
      </c>
      <c r="J80" s="56">
        <v>533.79</v>
      </c>
      <c r="K80" s="7">
        <v>0.42707706201083884</v>
      </c>
      <c r="L80" s="7">
        <v>5.7910696236399328</v>
      </c>
      <c r="M80" s="7">
        <v>5.912815730470844</v>
      </c>
      <c r="N80" s="55"/>
      <c r="O80" s="54"/>
      <c r="P80" s="55" t="s">
        <v>86</v>
      </c>
      <c r="Q80" s="56">
        <v>529.36</v>
      </c>
      <c r="R80" s="7">
        <v>0.15324945605903473</v>
      </c>
      <c r="S80" s="7">
        <v>4.6869437962267169</v>
      </c>
      <c r="T80" s="7">
        <v>4.9859188449486336</v>
      </c>
    </row>
    <row r="81" spans="1:21" ht="11.25" customHeight="1">
      <c r="A81" s="60"/>
      <c r="B81" s="61" t="s">
        <v>87</v>
      </c>
      <c r="C81" s="62">
        <v>542.33000000000004</v>
      </c>
      <c r="D81" s="8">
        <v>0.34785826625960414</v>
      </c>
      <c r="E81" s="10">
        <v>3.6206962436470702</v>
      </c>
      <c r="F81" s="10">
        <v>3.6206962436470702</v>
      </c>
      <c r="G81" s="9"/>
      <c r="H81" s="60"/>
      <c r="I81" s="61" t="s">
        <v>87</v>
      </c>
      <c r="J81" s="62">
        <v>536.47</v>
      </c>
      <c r="K81" s="10">
        <v>0.50207010247476092</v>
      </c>
      <c r="L81" s="10">
        <v>6.3222149553084916</v>
      </c>
      <c r="M81" s="10">
        <v>6.3222149553084916</v>
      </c>
      <c r="N81" s="9"/>
      <c r="O81" s="60"/>
      <c r="P81" s="61" t="s">
        <v>87</v>
      </c>
      <c r="Q81" s="62">
        <v>530.38</v>
      </c>
      <c r="R81" s="8">
        <v>0.19268550702735698</v>
      </c>
      <c r="S81" s="10">
        <v>4.888660364671904</v>
      </c>
      <c r="T81" s="10">
        <v>4.888660364671904</v>
      </c>
      <c r="U81" s="63"/>
    </row>
    <row r="82" spans="1:21" ht="11.25" customHeight="1">
      <c r="A82" s="49">
        <v>2007</v>
      </c>
      <c r="B82" s="50" t="s">
        <v>76</v>
      </c>
      <c r="C82" s="51">
        <v>544.02</v>
      </c>
      <c r="D82" s="7">
        <v>0.31161838732873814</v>
      </c>
      <c r="E82" s="7">
        <v>0.31161838732873814</v>
      </c>
      <c r="F82" s="7">
        <v>3.7414187643020513</v>
      </c>
      <c r="G82" s="55"/>
      <c r="H82" s="49">
        <v>2007</v>
      </c>
      <c r="I82" s="50" t="s">
        <v>76</v>
      </c>
      <c r="J82" s="51">
        <v>537.51</v>
      </c>
      <c r="K82" s="7">
        <v>0.19385986168842795</v>
      </c>
      <c r="L82" s="7">
        <v>0.19385986168842795</v>
      </c>
      <c r="M82" s="7">
        <v>6.0595895816890177</v>
      </c>
      <c r="N82" s="55"/>
      <c r="O82" s="49">
        <v>2007</v>
      </c>
      <c r="P82" s="50" t="s">
        <v>76</v>
      </c>
      <c r="Q82" s="51">
        <v>531.86</v>
      </c>
      <c r="R82" s="7">
        <v>0.27904521286625794</v>
      </c>
      <c r="S82" s="7">
        <v>0.27904521286625794</v>
      </c>
      <c r="T82" s="7">
        <v>5.0442407963343427</v>
      </c>
    </row>
    <row r="83" spans="1:21" ht="11.25" customHeight="1">
      <c r="A83" s="54"/>
      <c r="B83" s="55" t="s">
        <v>77</v>
      </c>
      <c r="C83" s="56">
        <v>545.16999999999996</v>
      </c>
      <c r="D83" s="7">
        <v>0.21138928715855876</v>
      </c>
      <c r="E83" s="7">
        <v>0.52366640237491158</v>
      </c>
      <c r="F83" s="7">
        <v>3.8102673470942205</v>
      </c>
      <c r="G83" s="55"/>
      <c r="H83" s="54"/>
      <c r="I83" s="55" t="s">
        <v>77</v>
      </c>
      <c r="J83" s="56">
        <v>538.94000000000005</v>
      </c>
      <c r="K83" s="7">
        <v>0.26604156201746054</v>
      </c>
      <c r="L83" s="7">
        <v>0.46041717151006356</v>
      </c>
      <c r="M83" s="7">
        <v>6.1239760554505418</v>
      </c>
      <c r="N83" s="55"/>
      <c r="O83" s="54"/>
      <c r="P83" s="55" t="s">
        <v>77</v>
      </c>
      <c r="Q83" s="56">
        <v>534.13</v>
      </c>
      <c r="R83" s="7">
        <v>0.42680404617756462</v>
      </c>
      <c r="S83" s="7">
        <v>0.70704023530299143</v>
      </c>
      <c r="T83" s="7">
        <v>5.3386187039009103</v>
      </c>
    </row>
    <row r="84" spans="1:21" s="59" customFormat="1" ht="11.25" customHeight="1">
      <c r="A84" s="54"/>
      <c r="B84" s="55" t="s">
        <v>78</v>
      </c>
      <c r="C84" s="56">
        <v>547.32000000000005</v>
      </c>
      <c r="D84" s="7">
        <v>0.39437239760076181</v>
      </c>
      <c r="E84" s="7">
        <v>0.92010399572215462</v>
      </c>
      <c r="F84" s="7">
        <v>4.0255445318736482</v>
      </c>
      <c r="G84" s="55"/>
      <c r="H84" s="54"/>
      <c r="I84" s="55" t="s">
        <v>78</v>
      </c>
      <c r="J84" s="56">
        <v>540.25</v>
      </c>
      <c r="K84" s="7">
        <v>0.24306972946894767</v>
      </c>
      <c r="L84" s="7">
        <v>0.70460603575221992</v>
      </c>
      <c r="M84" s="7">
        <v>6.1228097744951748</v>
      </c>
      <c r="N84" s="55"/>
      <c r="O84" s="54"/>
      <c r="P84" s="55" t="s">
        <v>78</v>
      </c>
      <c r="Q84" s="56">
        <v>535.59</v>
      </c>
      <c r="R84" s="7">
        <v>0.27334169584183332</v>
      </c>
      <c r="S84" s="7">
        <v>0.98231456691428853</v>
      </c>
      <c r="T84" s="7">
        <v>5.4643194706994525</v>
      </c>
    </row>
    <row r="85" spans="1:21" ht="11.25" customHeight="1">
      <c r="A85" s="54"/>
      <c r="B85" s="55" t="s">
        <v>79</v>
      </c>
      <c r="C85" s="56">
        <v>548.84</v>
      </c>
      <c r="D85" s="7">
        <v>0.27771687495432573</v>
      </c>
      <c r="E85" s="7">
        <v>1.2003761547397351</v>
      </c>
      <c r="F85" s="7">
        <v>4.2847099507876019</v>
      </c>
      <c r="G85" s="55"/>
      <c r="H85" s="54"/>
      <c r="I85" s="55" t="s">
        <v>79</v>
      </c>
      <c r="J85" s="56">
        <v>541.41999999999996</v>
      </c>
      <c r="K85" s="7">
        <v>0.21656640444238651</v>
      </c>
      <c r="L85" s="7">
        <v>0.92269838015170969</v>
      </c>
      <c r="M85" s="7">
        <v>6.2670513650905812</v>
      </c>
      <c r="N85" s="55"/>
      <c r="O85" s="54"/>
      <c r="P85" s="55" t="s">
        <v>79</v>
      </c>
      <c r="Q85" s="56">
        <v>535.89</v>
      </c>
      <c r="R85" s="7">
        <v>5.6012995014831368E-2</v>
      </c>
      <c r="S85" s="7">
        <v>1.0388777857385234</v>
      </c>
      <c r="T85" s="7">
        <v>5.4382685686177989</v>
      </c>
    </row>
    <row r="86" spans="1:21" ht="11.25" customHeight="1">
      <c r="A86" s="54"/>
      <c r="B86" s="55" t="s">
        <v>80</v>
      </c>
      <c r="C86" s="56">
        <v>551.54</v>
      </c>
      <c r="D86" s="7">
        <v>0.49194665111871316</v>
      </c>
      <c r="E86" s="7">
        <v>1.6982280161525143</v>
      </c>
      <c r="F86" s="7">
        <v>4.4939562729718219</v>
      </c>
      <c r="G86" s="55"/>
      <c r="H86" s="54"/>
      <c r="I86" s="55" t="s">
        <v>80</v>
      </c>
      <c r="J86" s="56">
        <v>547.02</v>
      </c>
      <c r="K86" s="7">
        <v>1.0343171659709771</v>
      </c>
      <c r="L86" s="7">
        <v>1.9665591738587285</v>
      </c>
      <c r="M86" s="7">
        <v>6.6939730836746536</v>
      </c>
      <c r="N86" s="55"/>
      <c r="O86" s="54"/>
      <c r="P86" s="55" t="s">
        <v>80</v>
      </c>
      <c r="Q86" s="56">
        <v>536.79999999999995</v>
      </c>
      <c r="R86" s="7">
        <v>0.16981096866892642</v>
      </c>
      <c r="S86" s="7">
        <v>1.2104528828387195</v>
      </c>
      <c r="T86" s="7">
        <v>5.1312181746964169</v>
      </c>
    </row>
    <row r="87" spans="1:21" s="59" customFormat="1" ht="11.25" customHeight="1">
      <c r="A87" s="54"/>
      <c r="B87" s="55" t="s">
        <v>81</v>
      </c>
      <c r="C87" s="56">
        <v>567.66</v>
      </c>
      <c r="D87" s="7">
        <v>2.9227254596221552</v>
      </c>
      <c r="E87" s="7">
        <v>4.670588018365196</v>
      </c>
      <c r="F87" s="7">
        <v>6.3451919294104542</v>
      </c>
      <c r="G87" s="55"/>
      <c r="H87" s="54"/>
      <c r="I87" s="55" t="s">
        <v>81</v>
      </c>
      <c r="J87" s="56">
        <v>552.24</v>
      </c>
      <c r="K87" s="7">
        <v>0.95426127015465489</v>
      </c>
      <c r="L87" s="7">
        <v>2.939586556564211</v>
      </c>
      <c r="M87" s="7">
        <v>7.3415359496180388</v>
      </c>
      <c r="N87" s="55"/>
      <c r="O87" s="54"/>
      <c r="P87" s="55" t="s">
        <v>81</v>
      </c>
      <c r="Q87" s="56">
        <v>546.22</v>
      </c>
      <c r="R87" s="7">
        <v>1.7548435171386156</v>
      </c>
      <c r="S87" s="7">
        <v>2.9865379539198322</v>
      </c>
      <c r="T87" s="7">
        <v>4.5537201156135909</v>
      </c>
    </row>
    <row r="88" spans="1:21" ht="11.25" customHeight="1">
      <c r="A88" s="54"/>
      <c r="B88" s="55" t="s">
        <v>82</v>
      </c>
      <c r="C88" s="56">
        <v>572.20000000000005</v>
      </c>
      <c r="D88" s="7">
        <v>0.79977451291266544</v>
      </c>
      <c r="E88" s="7">
        <v>5.5077167038519059</v>
      </c>
      <c r="F88" s="7">
        <v>6.9652671327625537</v>
      </c>
      <c r="G88" s="55"/>
      <c r="H88" s="54"/>
      <c r="I88" s="55" t="s">
        <v>82</v>
      </c>
      <c r="J88" s="56">
        <v>553.04</v>
      </c>
      <c r="K88" s="7">
        <v>0.14486455164419709</v>
      </c>
      <c r="L88" s="7">
        <v>3.0887095270937692</v>
      </c>
      <c r="M88" s="7">
        <v>7.2427233415423897</v>
      </c>
      <c r="N88" s="55"/>
      <c r="O88" s="54"/>
      <c r="P88" s="55" t="s">
        <v>82</v>
      </c>
      <c r="Q88" s="56">
        <v>547.47</v>
      </c>
      <c r="R88" s="7">
        <v>0.22884552012010229</v>
      </c>
      <c r="S88" s="7">
        <v>3.2222180323541627</v>
      </c>
      <c r="T88" s="7">
        <v>4.4291845493562354</v>
      </c>
    </row>
    <row r="89" spans="1:21" s="59" customFormat="1" ht="11.25" customHeight="1">
      <c r="A89" s="54"/>
      <c r="B89" s="55" t="s">
        <v>83</v>
      </c>
      <c r="C89" s="56">
        <v>573.45000000000005</v>
      </c>
      <c r="D89" s="7">
        <v>0.21845508563438365</v>
      </c>
      <c r="E89" s="7">
        <v>5.738203676728193</v>
      </c>
      <c r="F89" s="7">
        <v>6.8255062312550185</v>
      </c>
      <c r="G89" s="55"/>
      <c r="H89" s="54"/>
      <c r="I89" s="55" t="s">
        <v>83</v>
      </c>
      <c r="J89" s="56">
        <v>567.91</v>
      </c>
      <c r="K89" s="7">
        <v>2.6887747721683786</v>
      </c>
      <c r="L89" s="7">
        <v>5.8605327418121966</v>
      </c>
      <c r="M89" s="7">
        <v>7.6525002843386369</v>
      </c>
      <c r="N89" s="55"/>
      <c r="O89" s="54"/>
      <c r="P89" s="55" t="s">
        <v>83</v>
      </c>
      <c r="Q89" s="56">
        <v>548.54</v>
      </c>
      <c r="R89" s="7">
        <v>0.19544449924195906</v>
      </c>
      <c r="S89" s="7">
        <v>3.4239601794939345</v>
      </c>
      <c r="T89" s="7">
        <v>4.2534590238710646</v>
      </c>
    </row>
    <row r="90" spans="1:21" s="59" customFormat="1" ht="11.25" customHeight="1">
      <c r="A90" s="54"/>
      <c r="B90" s="55" t="s">
        <v>84</v>
      </c>
      <c r="C90" s="56">
        <v>576.34</v>
      </c>
      <c r="D90" s="7">
        <v>0.5039672159734998</v>
      </c>
      <c r="E90" s="7">
        <v>6.2710895580181836</v>
      </c>
      <c r="F90" s="7">
        <v>7.1722111683433454</v>
      </c>
      <c r="G90" s="55"/>
      <c r="H90" s="54"/>
      <c r="I90" s="55" t="s">
        <v>84</v>
      </c>
      <c r="J90" s="56">
        <v>570.29</v>
      </c>
      <c r="K90" s="7">
        <v>0.41908048810550547</v>
      </c>
      <c r="L90" s="7">
        <v>6.3041735791376841</v>
      </c>
      <c r="M90" s="7">
        <v>7.7482617896009742</v>
      </c>
      <c r="N90" s="55"/>
      <c r="O90" s="54"/>
      <c r="P90" s="55" t="s">
        <v>84</v>
      </c>
      <c r="Q90" s="56">
        <v>550.88</v>
      </c>
      <c r="R90" s="7">
        <v>0.42658693987676077</v>
      </c>
      <c r="S90" s="7">
        <v>3.8651532863230198</v>
      </c>
      <c r="T90" s="7">
        <v>4.4639132248644131</v>
      </c>
    </row>
    <row r="91" spans="1:21" ht="11.25" customHeight="1">
      <c r="A91" s="54"/>
      <c r="B91" s="55" t="s">
        <v>85</v>
      </c>
      <c r="C91" s="56">
        <v>578.24</v>
      </c>
      <c r="D91" s="7">
        <v>0.32966651629247057</v>
      </c>
      <c r="E91" s="7">
        <v>6.6214297567901426</v>
      </c>
      <c r="F91" s="7">
        <v>7.2761678601907187</v>
      </c>
      <c r="G91" s="55"/>
      <c r="H91" s="54"/>
      <c r="I91" s="55" t="s">
        <v>85</v>
      </c>
      <c r="J91" s="56">
        <v>575.39</v>
      </c>
      <c r="K91" s="7">
        <v>0.89428185659927717</v>
      </c>
      <c r="L91" s="7">
        <v>7.2548325162637095</v>
      </c>
      <c r="M91" s="7">
        <v>8.2536875376279397</v>
      </c>
      <c r="N91" s="55"/>
      <c r="O91" s="54"/>
      <c r="P91" s="55" t="s">
        <v>85</v>
      </c>
      <c r="Q91" s="56">
        <v>555.19000000000005</v>
      </c>
      <c r="R91" s="7">
        <v>0.78238454835899418</v>
      </c>
      <c r="S91" s="7">
        <v>4.6777781967646037</v>
      </c>
      <c r="T91" s="7">
        <v>5.0402043326081003</v>
      </c>
    </row>
    <row r="92" spans="1:21" s="59" customFormat="1" ht="11.25" customHeight="1">
      <c r="A92" s="54"/>
      <c r="B92" s="55" t="s">
        <v>86</v>
      </c>
      <c r="C92" s="56">
        <v>581.36</v>
      </c>
      <c r="D92" s="7">
        <v>0.53956834532373765</v>
      </c>
      <c r="E92" s="7">
        <v>7.1967252410893634</v>
      </c>
      <c r="F92" s="7">
        <v>7.5696179110000816</v>
      </c>
      <c r="G92" s="55"/>
      <c r="H92" s="54"/>
      <c r="I92" s="55" t="s">
        <v>86</v>
      </c>
      <c r="J92" s="56">
        <v>579.77</v>
      </c>
      <c r="K92" s="7">
        <v>0.76122282278106024</v>
      </c>
      <c r="L92" s="7">
        <v>8.0712807799131259</v>
      </c>
      <c r="M92" s="7">
        <v>8.6138743700706399</v>
      </c>
      <c r="N92" s="55"/>
      <c r="O92" s="54"/>
      <c r="P92" s="55" t="s">
        <v>86</v>
      </c>
      <c r="Q92" s="56">
        <v>559.72</v>
      </c>
      <c r="R92" s="7">
        <v>0.81593688647130236</v>
      </c>
      <c r="S92" s="7">
        <v>5.5318828010106014</v>
      </c>
      <c r="T92" s="7">
        <v>5.7352274444612439</v>
      </c>
    </row>
    <row r="93" spans="1:21" ht="11.25" customHeight="1">
      <c r="A93" s="60"/>
      <c r="B93" s="61" t="s">
        <v>87</v>
      </c>
      <c r="C93" s="62">
        <v>582.13</v>
      </c>
      <c r="D93" s="8">
        <v>0.13244805284160499</v>
      </c>
      <c r="E93" s="10">
        <v>7.3387052163811584</v>
      </c>
      <c r="F93" s="10">
        <v>7.3387052163811584</v>
      </c>
      <c r="G93" s="9"/>
      <c r="H93" s="60"/>
      <c r="I93" s="61" t="s">
        <v>87</v>
      </c>
      <c r="J93" s="62">
        <v>580.45000000000005</v>
      </c>
      <c r="K93" s="10">
        <v>0.11728789002536377</v>
      </c>
      <c r="L93" s="10">
        <v>8.1980353048632715</v>
      </c>
      <c r="M93" s="10">
        <v>8.1980353048632715</v>
      </c>
      <c r="N93" s="9"/>
      <c r="O93" s="60"/>
      <c r="P93" s="61" t="s">
        <v>87</v>
      </c>
      <c r="Q93" s="62">
        <v>562.59</v>
      </c>
      <c r="R93" s="8">
        <v>0.51275637818910536</v>
      </c>
      <c r="S93" s="10">
        <v>6.0730042610958268</v>
      </c>
      <c r="T93" s="10">
        <v>6.0730042610958268</v>
      </c>
      <c r="U93" s="63"/>
    </row>
    <row r="94" spans="1:21" ht="11.25" customHeight="1">
      <c r="A94" s="49">
        <v>2008</v>
      </c>
      <c r="B94" s="50" t="s">
        <v>76</v>
      </c>
      <c r="C94" s="64">
        <v>585.65</v>
      </c>
      <c r="D94" s="11">
        <v>0.60467593149295951</v>
      </c>
      <c r="E94" s="11">
        <v>0.60467593149295951</v>
      </c>
      <c r="F94" s="11">
        <v>7.6522921951398759</v>
      </c>
      <c r="G94" s="9"/>
      <c r="H94" s="49">
        <v>2008</v>
      </c>
      <c r="I94" s="50" t="s">
        <v>76</v>
      </c>
      <c r="J94" s="64">
        <v>581.32000000000005</v>
      </c>
      <c r="K94" s="11">
        <v>0.14988371091395614</v>
      </c>
      <c r="L94" s="11">
        <v>0.14988371091395614</v>
      </c>
      <c r="M94" s="11">
        <v>8.1505460363528126</v>
      </c>
      <c r="N94" s="9"/>
      <c r="O94" s="49">
        <v>2008</v>
      </c>
      <c r="P94" s="50" t="s">
        <v>76</v>
      </c>
      <c r="Q94" s="64">
        <v>563.99</v>
      </c>
      <c r="R94" s="11">
        <v>0.24884907303719395</v>
      </c>
      <c r="S94" s="11">
        <v>0.24884907303719395</v>
      </c>
      <c r="T94" s="11">
        <v>6.0410634377467742</v>
      </c>
    </row>
    <row r="95" spans="1:21" ht="11.25" customHeight="1">
      <c r="A95" s="65"/>
      <c r="B95" s="55" t="s">
        <v>77</v>
      </c>
      <c r="C95" s="66">
        <v>586.24</v>
      </c>
      <c r="D95" s="9">
        <v>0.10074276444975716</v>
      </c>
      <c r="E95" s="9">
        <v>0.70602786319207134</v>
      </c>
      <c r="F95" s="9">
        <v>7.5334299392850079</v>
      </c>
      <c r="G95" s="9"/>
      <c r="H95" s="65"/>
      <c r="I95" s="55" t="s">
        <v>77</v>
      </c>
      <c r="J95" s="66">
        <v>581.6</v>
      </c>
      <c r="K95" s="9">
        <v>4.8166242345004662E-2</v>
      </c>
      <c r="L95" s="9">
        <v>0.19812214661039107</v>
      </c>
      <c r="M95" s="9">
        <v>7.9155379077448185</v>
      </c>
      <c r="N95" s="9"/>
      <c r="O95" s="65"/>
      <c r="P95" s="55" t="s">
        <v>77</v>
      </c>
      <c r="Q95" s="66">
        <v>564.39</v>
      </c>
      <c r="R95" s="9">
        <v>7.0923243319920282E-2</v>
      </c>
      <c r="S95" s="9">
        <v>0.31994880819068428</v>
      </c>
      <c r="T95" s="9">
        <v>5.665287476831482</v>
      </c>
    </row>
    <row r="96" spans="1:21" s="67" customFormat="1" ht="11.25" customHeight="1">
      <c r="A96" s="65"/>
      <c r="B96" s="55" t="s">
        <v>78</v>
      </c>
      <c r="C96" s="66">
        <v>588.75</v>
      </c>
      <c r="D96" s="9">
        <v>0.42815229257642251</v>
      </c>
      <c r="E96" s="9">
        <v>1.1372030302509772</v>
      </c>
      <c r="F96" s="9">
        <v>7.5696119272089302</v>
      </c>
      <c r="G96" s="9"/>
      <c r="H96" s="65"/>
      <c r="I96" s="55" t="s">
        <v>78</v>
      </c>
      <c r="J96" s="66">
        <v>585.4</v>
      </c>
      <c r="K96" s="9">
        <v>0.65337001375516124</v>
      </c>
      <c r="L96" s="9">
        <v>0.85278663106209684</v>
      </c>
      <c r="M96" s="9">
        <v>8.3572420175844542</v>
      </c>
      <c r="N96" s="9"/>
      <c r="O96" s="65"/>
      <c r="P96" s="55" t="s">
        <v>78</v>
      </c>
      <c r="Q96" s="66">
        <v>568.51</v>
      </c>
      <c r="R96" s="9">
        <v>0.72999167242508989</v>
      </c>
      <c r="S96" s="9">
        <v>1.0522760802715858</v>
      </c>
      <c r="T96" s="9">
        <v>6.1464926529621433</v>
      </c>
    </row>
    <row r="97" spans="1:21" ht="11.25" customHeight="1">
      <c r="A97" s="65"/>
      <c r="B97" s="55" t="s">
        <v>79</v>
      </c>
      <c r="C97" s="66">
        <v>590.77</v>
      </c>
      <c r="D97" s="9">
        <v>0.34309978768576332</v>
      </c>
      <c r="E97" s="9">
        <v>1.4842045591190844</v>
      </c>
      <c r="F97" s="9">
        <v>7.6397492894103802</v>
      </c>
      <c r="G97" s="9"/>
      <c r="H97" s="65"/>
      <c r="I97" s="55" t="s">
        <v>79</v>
      </c>
      <c r="J97" s="66">
        <v>587.07000000000005</v>
      </c>
      <c r="K97" s="9">
        <v>0.28527502562352147</v>
      </c>
      <c r="L97" s="9">
        <v>1.1404944439658893</v>
      </c>
      <c r="M97" s="9">
        <v>8.4315318976026177</v>
      </c>
      <c r="N97" s="9"/>
      <c r="O97" s="65"/>
      <c r="P97" s="55" t="s">
        <v>79</v>
      </c>
      <c r="Q97" s="66">
        <v>571.07000000000005</v>
      </c>
      <c r="R97" s="9">
        <v>0.45029990677385445</v>
      </c>
      <c r="S97" s="9">
        <v>1.5073143852539106</v>
      </c>
      <c r="T97" s="9">
        <v>6.5647800854653049</v>
      </c>
    </row>
    <row r="98" spans="1:21" ht="11.25" customHeight="1">
      <c r="A98" s="65"/>
      <c r="B98" s="55" t="s">
        <v>80</v>
      </c>
      <c r="C98" s="66">
        <v>608.49</v>
      </c>
      <c r="D98" s="9">
        <v>2.9994752610999154</v>
      </c>
      <c r="E98" s="9">
        <v>4.5281981687939066</v>
      </c>
      <c r="F98" s="9">
        <v>10.325633680240799</v>
      </c>
      <c r="G98" s="9"/>
      <c r="H98" s="65"/>
      <c r="I98" s="55" t="s">
        <v>80</v>
      </c>
      <c r="J98" s="66">
        <v>591.34</v>
      </c>
      <c r="K98" s="9">
        <v>0.72734086224810479</v>
      </c>
      <c r="L98" s="9">
        <v>1.8761305883366219</v>
      </c>
      <c r="M98" s="9">
        <v>8.1020803626924209</v>
      </c>
      <c r="N98" s="9"/>
      <c r="O98" s="65"/>
      <c r="P98" s="55" t="s">
        <v>80</v>
      </c>
      <c r="Q98" s="66">
        <v>587.13</v>
      </c>
      <c r="R98" s="9">
        <v>2.812264696096789</v>
      </c>
      <c r="S98" s="9">
        <v>4.3619687516663896</v>
      </c>
      <c r="T98" s="9">
        <v>9.3759314456035803</v>
      </c>
    </row>
    <row r="99" spans="1:21" ht="11.25" customHeight="1">
      <c r="A99" s="65"/>
      <c r="B99" s="55" t="s">
        <v>81</v>
      </c>
      <c r="C99" s="66">
        <v>614.78</v>
      </c>
      <c r="D99" s="9">
        <v>1.0337063879439112</v>
      </c>
      <c r="E99" s="9">
        <v>5.6087128304674216</v>
      </c>
      <c r="F99" s="9">
        <v>8.3007434027410731</v>
      </c>
      <c r="G99" s="9"/>
      <c r="H99" s="65"/>
      <c r="I99" s="55" t="s">
        <v>81</v>
      </c>
      <c r="J99" s="66">
        <v>597.80999999999995</v>
      </c>
      <c r="K99" s="9">
        <v>1.0941252071566154</v>
      </c>
      <c r="L99" s="9">
        <v>2.99078301317941</v>
      </c>
      <c r="M99" s="9">
        <v>8.251847023033454</v>
      </c>
      <c r="N99" s="9"/>
      <c r="O99" s="65"/>
      <c r="P99" s="55" t="s">
        <v>81</v>
      </c>
      <c r="Q99" s="66">
        <v>593.59</v>
      </c>
      <c r="R99" s="9">
        <v>1.1002674024492176</v>
      </c>
      <c r="S99" s="9">
        <v>5.5102294743952118</v>
      </c>
      <c r="T99" s="9">
        <v>8.672329830471238</v>
      </c>
    </row>
    <row r="100" spans="1:21" ht="11.25" customHeight="1">
      <c r="A100" s="65"/>
      <c r="B100" s="55" t="s">
        <v>82</v>
      </c>
      <c r="C100" s="66">
        <v>619.01</v>
      </c>
      <c r="D100" s="9">
        <v>0.68805101011744085</v>
      </c>
      <c r="E100" s="9">
        <v>6.3353546458694732</v>
      </c>
      <c r="F100" s="9">
        <v>8.1807060468367609</v>
      </c>
      <c r="G100" s="9"/>
      <c r="H100" s="65"/>
      <c r="I100" s="55" t="s">
        <v>82</v>
      </c>
      <c r="J100" s="66">
        <v>626.37</v>
      </c>
      <c r="K100" s="9">
        <v>4.7774376474130742</v>
      </c>
      <c r="L100" s="9">
        <v>7.9111034542165504</v>
      </c>
      <c r="M100" s="9">
        <v>13.25943873860842</v>
      </c>
      <c r="N100" s="9"/>
      <c r="O100" s="65"/>
      <c r="P100" s="55" t="s">
        <v>82</v>
      </c>
      <c r="Q100" s="66">
        <v>598.92999999999995</v>
      </c>
      <c r="R100" s="9">
        <v>0.89961084250069767</v>
      </c>
      <c r="S100" s="9">
        <v>6.4594109386942433</v>
      </c>
      <c r="T100" s="9">
        <v>9.3996018046650818</v>
      </c>
    </row>
    <row r="101" spans="1:21" ht="11.25" customHeight="1">
      <c r="A101" s="65"/>
      <c r="B101" s="55" t="s">
        <v>83</v>
      </c>
      <c r="C101" s="66">
        <v>628.08000000000004</v>
      </c>
      <c r="D101" s="9">
        <v>1.4652428878370483</v>
      </c>
      <c r="E101" s="9">
        <v>7.8934258670743773</v>
      </c>
      <c r="F101" s="9">
        <v>9.5265498299764495</v>
      </c>
      <c r="G101" s="9"/>
      <c r="H101" s="65"/>
      <c r="I101" s="55" t="s">
        <v>83</v>
      </c>
      <c r="J101" s="66">
        <v>634.02</v>
      </c>
      <c r="K101" s="9">
        <v>1.2213228602902415</v>
      </c>
      <c r="L101" s="9">
        <v>9.2290464294943355</v>
      </c>
      <c r="M101" s="9">
        <v>11.64092902044338</v>
      </c>
      <c r="N101" s="9"/>
      <c r="O101" s="65"/>
      <c r="P101" s="55" t="s">
        <v>83</v>
      </c>
      <c r="Q101" s="66">
        <v>608.05999999999995</v>
      </c>
      <c r="R101" s="9">
        <v>1.5243851535237773</v>
      </c>
      <c r="S101" s="9">
        <v>8.0822623935725701</v>
      </c>
      <c r="T101" s="9">
        <v>10.850621650198701</v>
      </c>
    </row>
    <row r="102" spans="1:21" ht="11.25" customHeight="1">
      <c r="A102" s="65"/>
      <c r="B102" s="55" t="s">
        <v>84</v>
      </c>
      <c r="C102" s="66">
        <v>636.12</v>
      </c>
      <c r="D102" s="9">
        <v>1.2800917080626695</v>
      </c>
      <c r="E102" s="9">
        <v>9.2745606651435164</v>
      </c>
      <c r="F102" s="9">
        <v>10.372349654717695</v>
      </c>
      <c r="G102" s="9"/>
      <c r="H102" s="65"/>
      <c r="I102" s="55" t="s">
        <v>84</v>
      </c>
      <c r="J102" s="66">
        <v>641.82000000000005</v>
      </c>
      <c r="K102" s="9">
        <v>1.2302451026781513</v>
      </c>
      <c r="L102" s="9">
        <v>10.572831423895245</v>
      </c>
      <c r="M102" s="9">
        <v>12.542741412263947</v>
      </c>
      <c r="N102" s="9"/>
      <c r="O102" s="65"/>
      <c r="P102" s="55" t="s">
        <v>84</v>
      </c>
      <c r="Q102" s="66">
        <v>616.65</v>
      </c>
      <c r="R102" s="9">
        <v>1.4126895372167381</v>
      </c>
      <c r="S102" s="9">
        <v>9.609129205993705</v>
      </c>
      <c r="T102" s="9">
        <v>11.939079291315702</v>
      </c>
    </row>
    <row r="103" spans="1:21" ht="11.25" customHeight="1">
      <c r="A103" s="65"/>
      <c r="B103" s="55" t="s">
        <v>85</v>
      </c>
      <c r="C103" s="66">
        <v>640.55999999999995</v>
      </c>
      <c r="D103" s="9">
        <v>0.69798151292208566</v>
      </c>
      <c r="E103" s="9">
        <v>10.037276896913049</v>
      </c>
      <c r="F103" s="9">
        <v>10.777531820697273</v>
      </c>
      <c r="G103" s="9"/>
      <c r="H103" s="65"/>
      <c r="I103" s="55" t="s">
        <v>85</v>
      </c>
      <c r="J103" s="66">
        <v>645.16</v>
      </c>
      <c r="K103" s="9">
        <v>0.52039512635939644</v>
      </c>
      <c r="L103" s="9">
        <v>11.148247049702809</v>
      </c>
      <c r="M103" s="9">
        <v>12.125688663341382</v>
      </c>
      <c r="N103" s="9"/>
      <c r="O103" s="65"/>
      <c r="P103" s="55" t="s">
        <v>85</v>
      </c>
      <c r="Q103" s="66">
        <v>619.94000000000005</v>
      </c>
      <c r="R103" s="9">
        <v>0.53352793318739433</v>
      </c>
      <c r="S103" s="9">
        <v>10.193924527631149</v>
      </c>
      <c r="T103" s="9">
        <v>11.662674039517995</v>
      </c>
    </row>
    <row r="104" spans="1:21" ht="11.25" customHeight="1">
      <c r="A104" s="65"/>
      <c r="B104" s="55" t="s">
        <v>86</v>
      </c>
      <c r="C104" s="66">
        <v>646.25</v>
      </c>
      <c r="D104" s="9">
        <v>0.88828525040589579</v>
      </c>
      <c r="E104" s="9">
        <v>11.014721797536641</v>
      </c>
      <c r="F104" s="9">
        <v>11.16175863492499</v>
      </c>
      <c r="G104" s="9"/>
      <c r="H104" s="65"/>
      <c r="I104" s="55" t="s">
        <v>86</v>
      </c>
      <c r="J104" s="66">
        <v>648.96</v>
      </c>
      <c r="K104" s="9">
        <v>0.58900117800235741</v>
      </c>
      <c r="L104" s="9">
        <v>11.802911534154536</v>
      </c>
      <c r="M104" s="9">
        <v>11.934042810079859</v>
      </c>
      <c r="N104" s="9"/>
      <c r="O104" s="65"/>
      <c r="P104" s="55" t="s">
        <v>86</v>
      </c>
      <c r="Q104" s="66">
        <v>626.23</v>
      </c>
      <c r="R104" s="9">
        <v>1.014614317514595</v>
      </c>
      <c r="S104" s="9">
        <v>11.311967862919703</v>
      </c>
      <c r="T104" s="9">
        <v>11.882727077824629</v>
      </c>
    </row>
    <row r="105" spans="1:21" ht="11.25" customHeight="1">
      <c r="A105" s="65"/>
      <c r="B105" s="55" t="s">
        <v>87</v>
      </c>
      <c r="C105" s="66">
        <v>646.91</v>
      </c>
      <c r="D105" s="8">
        <v>0.10212765957446912</v>
      </c>
      <c r="E105" s="8">
        <v>11.128098534691567</v>
      </c>
      <c r="F105" s="8">
        <v>11.128098534691567</v>
      </c>
      <c r="G105" s="9"/>
      <c r="H105" s="65"/>
      <c r="I105" s="55" t="s">
        <v>87</v>
      </c>
      <c r="J105" s="66">
        <v>649.62</v>
      </c>
      <c r="K105" s="8">
        <v>0.101701183431957</v>
      </c>
      <c r="L105" s="8">
        <v>11.916616418296133</v>
      </c>
      <c r="M105" s="8">
        <v>11.916616418296133</v>
      </c>
      <c r="N105" s="9"/>
      <c r="O105" s="65"/>
      <c r="P105" s="55" t="s">
        <v>87</v>
      </c>
      <c r="Q105" s="66">
        <v>626.5</v>
      </c>
      <c r="R105" s="8">
        <v>4.3115149385997142E-2</v>
      </c>
      <c r="S105" s="8">
        <v>11.35996018414831</v>
      </c>
      <c r="T105" s="8">
        <v>11.35996018414831</v>
      </c>
    </row>
    <row r="106" spans="1:21" s="69" customFormat="1" ht="11.25" customHeight="1">
      <c r="A106" s="49">
        <v>2009</v>
      </c>
      <c r="B106" s="50" t="s">
        <v>76</v>
      </c>
      <c r="C106" s="64">
        <v>649.65</v>
      </c>
      <c r="D106" s="11">
        <v>0.42355196240591031</v>
      </c>
      <c r="E106" s="11">
        <v>0.42355196240591031</v>
      </c>
      <c r="F106" s="11">
        <v>10.928028686075297</v>
      </c>
      <c r="G106" s="9"/>
      <c r="H106" s="49">
        <v>2009</v>
      </c>
      <c r="I106" s="50" t="s">
        <v>76</v>
      </c>
      <c r="J106" s="64">
        <v>652.14</v>
      </c>
      <c r="K106" s="11">
        <v>0.387919091160982</v>
      </c>
      <c r="L106" s="11">
        <v>0.387919091160982</v>
      </c>
      <c r="M106" s="11">
        <v>12.182618867405193</v>
      </c>
      <c r="N106" s="9"/>
      <c r="O106" s="49">
        <v>2009</v>
      </c>
      <c r="P106" s="50" t="s">
        <v>76</v>
      </c>
      <c r="Q106" s="64">
        <v>628.66999999999996</v>
      </c>
      <c r="R106" s="11">
        <v>0.34636871508380018</v>
      </c>
      <c r="S106" s="11">
        <v>0.34636871508380018</v>
      </c>
      <c r="T106" s="11">
        <v>11.468288444830566</v>
      </c>
      <c r="U106" s="68"/>
    </row>
    <row r="107" spans="1:21" s="67" customFormat="1" ht="11.25" customHeight="1">
      <c r="A107" s="65"/>
      <c r="B107" s="55" t="s">
        <v>77</v>
      </c>
      <c r="C107" s="66">
        <v>652</v>
      </c>
      <c r="D107" s="9">
        <v>0.36173324097590331</v>
      </c>
      <c r="E107" s="9">
        <v>0.78681733162264678</v>
      </c>
      <c r="F107" s="9">
        <v>11.21724890829694</v>
      </c>
      <c r="G107" s="9"/>
      <c r="H107" s="65"/>
      <c r="I107" s="55" t="s">
        <v>77</v>
      </c>
      <c r="J107" s="66">
        <v>652.42999999999995</v>
      </c>
      <c r="K107" s="9">
        <v>4.4468979053569058E-2</v>
      </c>
      <c r="L107" s="9">
        <v>0.43256057387395241</v>
      </c>
      <c r="M107" s="9">
        <v>12.178473177441518</v>
      </c>
      <c r="N107" s="9"/>
      <c r="O107" s="65"/>
      <c r="P107" s="55" t="s">
        <v>77</v>
      </c>
      <c r="Q107" s="66">
        <v>629.86</v>
      </c>
      <c r="R107" s="9">
        <v>0.18928849794010993</v>
      </c>
      <c r="S107" s="9">
        <v>0.53631284916202393</v>
      </c>
      <c r="T107" s="9">
        <v>11.600134658658035</v>
      </c>
      <c r="U107" s="68"/>
    </row>
    <row r="108" spans="1:21" s="67" customFormat="1" ht="11.25" customHeight="1">
      <c r="A108" s="65"/>
      <c r="B108" s="55" t="s">
        <v>78</v>
      </c>
      <c r="C108" s="66">
        <v>653.27</v>
      </c>
      <c r="D108" s="9">
        <v>0.19478527607361684</v>
      </c>
      <c r="E108" s="9">
        <v>0.98313521200785736</v>
      </c>
      <c r="F108" s="9">
        <v>10.95881104033969</v>
      </c>
      <c r="G108" s="9"/>
      <c r="H108" s="65"/>
      <c r="I108" s="55" t="s">
        <v>78</v>
      </c>
      <c r="J108" s="66">
        <v>656.64</v>
      </c>
      <c r="K108" s="9">
        <v>0.64527995340497579</v>
      </c>
      <c r="L108" s="9">
        <v>1.0806317539484578</v>
      </c>
      <c r="M108" s="9">
        <v>12.169456781687726</v>
      </c>
      <c r="N108" s="9"/>
      <c r="O108" s="65"/>
      <c r="P108" s="55" t="s">
        <v>78</v>
      </c>
      <c r="Q108" s="66">
        <v>630.94000000000005</v>
      </c>
      <c r="R108" s="9">
        <v>0.17146667513416869</v>
      </c>
      <c r="S108" s="9">
        <v>0.7086991221069594</v>
      </c>
      <c r="T108" s="9">
        <v>10.981337179645045</v>
      </c>
      <c r="U108" s="68"/>
    </row>
    <row r="109" spans="1:21" s="67" customFormat="1" ht="11.25" customHeight="1">
      <c r="A109" s="65"/>
      <c r="B109" s="55" t="s">
        <v>79</v>
      </c>
      <c r="C109" s="66">
        <v>654.38</v>
      </c>
      <c r="D109" s="9">
        <v>0.16991443048051114</v>
      </c>
      <c r="E109" s="9">
        <v>1.1547201310847077</v>
      </c>
      <c r="F109" s="9">
        <v>10.76730368840666</v>
      </c>
      <c r="G109" s="9"/>
      <c r="H109" s="65"/>
      <c r="I109" s="55" t="s">
        <v>79</v>
      </c>
      <c r="J109" s="66">
        <v>657.28</v>
      </c>
      <c r="K109" s="9">
        <v>9.746588693957392E-2</v>
      </c>
      <c r="L109" s="9">
        <v>1.1791508882115664</v>
      </c>
      <c r="M109" s="9">
        <v>11.959391554669786</v>
      </c>
      <c r="N109" s="9"/>
      <c r="O109" s="65"/>
      <c r="P109" s="55" t="s">
        <v>79</v>
      </c>
      <c r="Q109" s="66">
        <v>632.25</v>
      </c>
      <c r="R109" s="9">
        <v>0.20762671569403146</v>
      </c>
      <c r="S109" s="9">
        <v>0.91779728651237846</v>
      </c>
      <c r="T109" s="9">
        <v>10.713222547148327</v>
      </c>
      <c r="U109" s="68"/>
    </row>
    <row r="110" spans="1:21" s="67" customFormat="1" ht="11.25" customHeight="1">
      <c r="A110" s="65"/>
      <c r="B110" s="55" t="s">
        <v>80</v>
      </c>
      <c r="C110" s="66">
        <v>677.16</v>
      </c>
      <c r="D110" s="9">
        <v>3.4811577370946534</v>
      </c>
      <c r="E110" s="9">
        <v>4.6760754973643959</v>
      </c>
      <c r="F110" s="9">
        <v>11.285312823546811</v>
      </c>
      <c r="G110" s="9"/>
      <c r="H110" s="65"/>
      <c r="I110" s="55" t="s">
        <v>80</v>
      </c>
      <c r="J110" s="66">
        <v>658.37</v>
      </c>
      <c r="K110" s="9">
        <v>0.165834956183053</v>
      </c>
      <c r="L110" s="9">
        <v>1.3469412887534338</v>
      </c>
      <c r="M110" s="9">
        <v>11.335272432103348</v>
      </c>
      <c r="N110" s="9"/>
      <c r="O110" s="65"/>
      <c r="P110" s="55" t="s">
        <v>80</v>
      </c>
      <c r="Q110" s="66">
        <v>643.16</v>
      </c>
      <c r="R110" s="9">
        <v>1.7255832344800215</v>
      </c>
      <c r="S110" s="9">
        <v>2.659217877094977</v>
      </c>
      <c r="T110" s="9">
        <v>9.5430313559177637</v>
      </c>
      <c r="U110" s="68"/>
    </row>
    <row r="111" spans="1:21" s="67" customFormat="1" ht="11.25" customHeight="1">
      <c r="A111" s="65"/>
      <c r="B111" s="55" t="s">
        <v>81</v>
      </c>
      <c r="C111" s="66">
        <v>678.74</v>
      </c>
      <c r="D111" s="9">
        <v>0.23332742630988168</v>
      </c>
      <c r="E111" s="9">
        <v>4.9203134902845891</v>
      </c>
      <c r="F111" s="9">
        <v>10.403721656527543</v>
      </c>
      <c r="G111" s="9"/>
      <c r="H111" s="65"/>
      <c r="I111" s="55" t="s">
        <v>81</v>
      </c>
      <c r="J111" s="66">
        <v>683.07</v>
      </c>
      <c r="K111" s="9">
        <v>3.7516897793034465</v>
      </c>
      <c r="L111" s="9">
        <v>5.1491641267202404</v>
      </c>
      <c r="M111" s="9">
        <v>14.262056506247834</v>
      </c>
      <c r="N111" s="9"/>
      <c r="O111" s="65"/>
      <c r="P111" s="55" t="s">
        <v>81</v>
      </c>
      <c r="Q111" s="66">
        <v>644.67999999999995</v>
      </c>
      <c r="R111" s="9">
        <v>0.23633310529260765</v>
      </c>
      <c r="S111" s="9">
        <v>2.9018355945730212</v>
      </c>
      <c r="T111" s="9">
        <v>8.6069509257231225</v>
      </c>
      <c r="U111" s="68"/>
    </row>
    <row r="112" spans="1:21" s="67" customFormat="1" ht="11.25" customHeight="1">
      <c r="A112" s="65"/>
      <c r="B112" s="55" t="s">
        <v>82</v>
      </c>
      <c r="C112" s="66">
        <v>680.17</v>
      </c>
      <c r="D112" s="9">
        <v>0.21068450363908031</v>
      </c>
      <c r="E112" s="9">
        <v>5.1413643319781821</v>
      </c>
      <c r="F112" s="9">
        <v>9.8802927254810093</v>
      </c>
      <c r="G112" s="9"/>
      <c r="H112" s="65"/>
      <c r="I112" s="55" t="s">
        <v>82</v>
      </c>
      <c r="J112" s="66">
        <v>683.28</v>
      </c>
      <c r="K112" s="9">
        <v>3.0743554833323472E-2</v>
      </c>
      <c r="L112" s="9">
        <v>5.1814907176503056</v>
      </c>
      <c r="M112" s="9">
        <v>9.0856841802768216</v>
      </c>
      <c r="N112" s="9"/>
      <c r="O112" s="65"/>
      <c r="P112" s="55" t="s">
        <v>82</v>
      </c>
      <c r="Q112" s="66">
        <v>646.23</v>
      </c>
      <c r="R112" s="9">
        <v>0.24042936030279627</v>
      </c>
      <c r="S112" s="9">
        <v>3.1492418196328753</v>
      </c>
      <c r="T112" s="9">
        <v>7.8974170604244387</v>
      </c>
      <c r="U112" s="68"/>
    </row>
    <row r="113" spans="1:27" s="67" customFormat="1" ht="11.25" customHeight="1">
      <c r="A113" s="65"/>
      <c r="B113" s="55" t="s">
        <v>83</v>
      </c>
      <c r="C113" s="66">
        <v>681.58</v>
      </c>
      <c r="D113" s="9">
        <v>0.20730111589750688</v>
      </c>
      <c r="E113" s="9">
        <v>5.3593235535082329</v>
      </c>
      <c r="F113" s="9">
        <v>8.5180231817602916</v>
      </c>
      <c r="G113" s="9"/>
      <c r="H113" s="65"/>
      <c r="I113" s="55" t="s">
        <v>83</v>
      </c>
      <c r="J113" s="66">
        <v>688.32</v>
      </c>
      <c r="K113" s="9">
        <v>0.73761854583773712</v>
      </c>
      <c r="L113" s="9">
        <v>5.9573288999722918</v>
      </c>
      <c r="M113" s="9">
        <v>8.5643985994132699</v>
      </c>
      <c r="N113" s="9"/>
      <c r="O113" s="65"/>
      <c r="P113" s="55" t="s">
        <v>83</v>
      </c>
      <c r="Q113" s="66">
        <v>649.29</v>
      </c>
      <c r="R113" s="9">
        <v>0.47351562137318837</v>
      </c>
      <c r="S113" s="9">
        <v>3.6376695929768443</v>
      </c>
      <c r="T113" s="9">
        <v>6.7805808637305676</v>
      </c>
      <c r="U113" s="68"/>
    </row>
    <row r="114" spans="1:27" s="67" customFormat="1" ht="11.25" customHeight="1">
      <c r="A114" s="65"/>
      <c r="B114" s="55" t="s">
        <v>84</v>
      </c>
      <c r="C114" s="66">
        <v>682.28</v>
      </c>
      <c r="D114" s="9">
        <v>0.10270254408872859</v>
      </c>
      <c r="E114" s="9">
        <v>5.4675302592323449</v>
      </c>
      <c r="F114" s="9">
        <v>7.2564924856945101</v>
      </c>
      <c r="G114" s="9"/>
      <c r="H114" s="65"/>
      <c r="I114" s="55" t="s">
        <v>84</v>
      </c>
      <c r="J114" s="66">
        <v>689.14</v>
      </c>
      <c r="K114" s="9">
        <v>0.11913063691304515</v>
      </c>
      <c r="L114" s="9">
        <v>6.0835565407469039</v>
      </c>
      <c r="M114" s="9">
        <v>7.3727836465052432</v>
      </c>
      <c r="N114" s="9"/>
      <c r="O114" s="65"/>
      <c r="P114" s="55" t="s">
        <v>84</v>
      </c>
      <c r="Q114" s="66">
        <v>650.30999999999995</v>
      </c>
      <c r="R114" s="9">
        <v>0.15709467264242161</v>
      </c>
      <c r="S114" s="9">
        <v>3.8004788507581821</v>
      </c>
      <c r="T114" s="9">
        <v>5.4585259061055602</v>
      </c>
      <c r="U114" s="68"/>
    </row>
    <row r="115" spans="1:27" s="67" customFormat="1" ht="11.25" customHeight="1">
      <c r="A115" s="65"/>
      <c r="B115" s="55" t="s">
        <v>85</v>
      </c>
      <c r="C115" s="66">
        <v>682.73</v>
      </c>
      <c r="D115" s="9">
        <v>6.5955326259015123E-2</v>
      </c>
      <c r="E115" s="9">
        <v>5.5370917129121677</v>
      </c>
      <c r="F115" s="9">
        <v>6.5833021106531886</v>
      </c>
      <c r="G115" s="9"/>
      <c r="H115" s="65"/>
      <c r="I115" s="55" t="s">
        <v>85</v>
      </c>
      <c r="J115" s="66">
        <v>689.75</v>
      </c>
      <c r="K115" s="9">
        <v>8.8516121542792092E-2</v>
      </c>
      <c r="L115" s="9">
        <v>6.1774575905914286</v>
      </c>
      <c r="M115" s="9">
        <v>6.9114638229276437</v>
      </c>
      <c r="N115" s="9"/>
      <c r="O115" s="65"/>
      <c r="P115" s="55" t="s">
        <v>85</v>
      </c>
      <c r="Q115" s="66">
        <v>653.16999999999996</v>
      </c>
      <c r="R115" s="9">
        <v>0.43979025387892445</v>
      </c>
      <c r="S115" s="9">
        <v>4.2569832402234553</v>
      </c>
      <c r="T115" s="9">
        <v>5.3601961480143068</v>
      </c>
      <c r="U115" s="68"/>
    </row>
    <row r="116" spans="1:27" s="67" customFormat="1" ht="11.25" customHeight="1">
      <c r="A116" s="65"/>
      <c r="B116" s="55" t="s">
        <v>86</v>
      </c>
      <c r="C116" s="66">
        <v>687.8</v>
      </c>
      <c r="D116" s="9">
        <f>((C116/C115)-1)*100</f>
        <v>0.74260688705636291</v>
      </c>
      <c r="E116" s="9">
        <f>((C116/C$105)-1)*100</f>
        <v>6.32081742437125</v>
      </c>
      <c r="F116" s="9">
        <f>((C116/C104)-1)*100</f>
        <v>6.4294003868471838</v>
      </c>
      <c r="G116" s="9"/>
      <c r="H116" s="65"/>
      <c r="I116" s="55" t="s">
        <v>86</v>
      </c>
      <c r="J116" s="66">
        <v>690.6</v>
      </c>
      <c r="K116" s="9">
        <f>((J116/J115)-1)*100</f>
        <v>0.1232330554548744</v>
      </c>
      <c r="L116" s="9">
        <f>((J116/J$105)-1)*100</f>
        <v>6.3083033157846247</v>
      </c>
      <c r="M116" s="9">
        <f>((J116/J104)-1)*100</f>
        <v>6.4164201183432024</v>
      </c>
      <c r="N116" s="9"/>
      <c r="O116" s="65"/>
      <c r="P116" s="55" t="s">
        <v>86</v>
      </c>
      <c r="Q116" s="66">
        <v>654.45000000000005</v>
      </c>
      <c r="R116" s="9">
        <f>((Q116/Q115)-1)*100</f>
        <v>0.19596735918674391</v>
      </c>
      <c r="S116" s="9">
        <f>((Q116/Q$105)-1)*100</f>
        <v>4.4612928970470866</v>
      </c>
      <c r="T116" s="9">
        <f>((Q116/Q104)-1)*100</f>
        <v>4.5063315395302173</v>
      </c>
      <c r="U116" s="68"/>
    </row>
    <row r="117" spans="1:27" s="67" customFormat="1" ht="11.25" customHeight="1">
      <c r="A117" s="65"/>
      <c r="B117" s="55" t="s">
        <v>87</v>
      </c>
      <c r="C117" s="66">
        <v>689.63</v>
      </c>
      <c r="D117" s="9">
        <v>0.26606571677814106</v>
      </c>
      <c r="E117" s="9">
        <v>6.6037006693357769</v>
      </c>
      <c r="F117" s="9">
        <v>6.6037006693357769</v>
      </c>
      <c r="G117" s="9"/>
      <c r="H117" s="65"/>
      <c r="I117" s="55" t="s">
        <v>87</v>
      </c>
      <c r="J117" s="66">
        <v>691.7</v>
      </c>
      <c r="K117" s="9">
        <v>0.15928178395598902</v>
      </c>
      <c r="L117" s="9">
        <v>6.4776330777993385</v>
      </c>
      <c r="M117" s="9">
        <v>6.4776330777993385</v>
      </c>
      <c r="N117" s="9"/>
      <c r="O117" s="65"/>
      <c r="P117" s="55" t="s">
        <v>87</v>
      </c>
      <c r="Q117" s="66">
        <v>658.88</v>
      </c>
      <c r="R117" s="9">
        <v>0.67690427076170234</v>
      </c>
      <c r="S117" s="9">
        <v>5.1683958499600946</v>
      </c>
      <c r="T117" s="9">
        <v>5.1683958499600946</v>
      </c>
      <c r="U117" s="68"/>
    </row>
    <row r="118" spans="1:27" s="71" customFormat="1" ht="11.25" customHeight="1">
      <c r="A118" s="49">
        <v>2010</v>
      </c>
      <c r="B118" s="50" t="s">
        <v>76</v>
      </c>
      <c r="C118" s="70">
        <v>693.12</v>
      </c>
      <c r="D118" s="11">
        <f>((C118/C117)-1)*100</f>
        <v>0.5060684714992103</v>
      </c>
      <c r="E118" s="11">
        <f>((C118/C$117)-1)*100</f>
        <v>0.5060684714992103</v>
      </c>
      <c r="F118" s="11">
        <f>((C118/C106)-1)*100</f>
        <v>6.6912953128607677</v>
      </c>
      <c r="G118" s="9"/>
      <c r="H118" s="49">
        <v>2010</v>
      </c>
      <c r="I118" s="50" t="s">
        <v>76</v>
      </c>
      <c r="J118" s="70">
        <v>692.64</v>
      </c>
      <c r="K118" s="11">
        <f>((J118/J117)-1)*100</f>
        <v>0.13589706520167333</v>
      </c>
      <c r="L118" s="11">
        <f>((J118/J$117)-1)*100</f>
        <v>0.13589706520167333</v>
      </c>
      <c r="M118" s="11">
        <f>((J118/J106)-1)*100</f>
        <v>6.2103229367927115</v>
      </c>
      <c r="N118" s="9"/>
      <c r="O118" s="49">
        <v>2010</v>
      </c>
      <c r="P118" s="50" t="s">
        <v>76</v>
      </c>
      <c r="Q118" s="70">
        <v>664.09</v>
      </c>
      <c r="R118" s="11">
        <f>((Q118/Q117)-1)*100</f>
        <v>0.79073579407480388</v>
      </c>
      <c r="S118" s="11">
        <f>((Q118/Q$117)-1)*100</f>
        <v>0.79073579407480388</v>
      </c>
      <c r="T118" s="11">
        <f>((Q118/Q106)-1)*100</f>
        <v>5.6341164680993261</v>
      </c>
      <c r="V118" s="72"/>
      <c r="W118" s="72"/>
      <c r="X118" s="72"/>
      <c r="Y118" s="72"/>
      <c r="Z118" s="72"/>
      <c r="AA118" s="72"/>
    </row>
    <row r="119" spans="1:27" s="71" customFormat="1" ht="11.25" customHeight="1">
      <c r="A119" s="65"/>
      <c r="B119" s="55" t="s">
        <v>77</v>
      </c>
      <c r="C119" s="73">
        <v>694.29</v>
      </c>
      <c r="D119" s="9">
        <f t="shared" ref="D119:D129" si="0">((C119/C118)-1)*100</f>
        <v>0.16880193905817187</v>
      </c>
      <c r="E119" s="9">
        <f t="shared" ref="E119:E129" si="1">((C119/C$117)-1)*100</f>
        <v>0.6757246639502279</v>
      </c>
      <c r="F119" s="9">
        <f t="shared" ref="F119:F129" si="2">((C119/C107)-1)*100</f>
        <v>6.4861963190183891</v>
      </c>
      <c r="G119" s="9"/>
      <c r="H119" s="65"/>
      <c r="I119" s="55" t="s">
        <v>77</v>
      </c>
      <c r="J119" s="73">
        <v>693.38</v>
      </c>
      <c r="K119" s="9">
        <f t="shared" ref="K119:K129" si="3">((J119/J118)-1)*100</f>
        <v>0.10683760683760646</v>
      </c>
      <c r="L119" s="9">
        <f t="shared" ref="L119:L129" si="4">((J119/J$117)-1)*100</f>
        <v>0.24287986121149796</v>
      </c>
      <c r="M119" s="9">
        <f t="shared" ref="M119:M129" si="5">((J119/J107)-1)*100</f>
        <v>6.2765354137608753</v>
      </c>
      <c r="N119" s="9"/>
      <c r="O119" s="65"/>
      <c r="P119" s="55" t="s">
        <v>77</v>
      </c>
      <c r="Q119" s="73">
        <v>666.14</v>
      </c>
      <c r="R119" s="9">
        <f t="shared" ref="R119:R129" si="6">((Q119/Q118)-1)*100</f>
        <v>0.30869309882695095</v>
      </c>
      <c r="S119" s="9">
        <f t="shared" ref="S119:S129" si="7">((Q119/Q$117)-1)*100</f>
        <v>1.1018698397280202</v>
      </c>
      <c r="T119" s="9">
        <f t="shared" ref="T119:T129" si="8">((Q119/Q107)-1)*100</f>
        <v>5.7600101609881493</v>
      </c>
      <c r="V119" s="72"/>
      <c r="W119" s="72"/>
      <c r="X119" s="72"/>
      <c r="Y119" s="72"/>
      <c r="Z119" s="72"/>
      <c r="AA119" s="72"/>
    </row>
    <row r="120" spans="1:27" s="71" customFormat="1" ht="11.25" customHeight="1">
      <c r="A120" s="65"/>
      <c r="B120" s="55" t="s">
        <v>78</v>
      </c>
      <c r="C120" s="73">
        <v>697.64</v>
      </c>
      <c r="D120" s="9">
        <f t="shared" si="0"/>
        <v>0.48250730962566823</v>
      </c>
      <c r="E120" s="9">
        <f t="shared" si="1"/>
        <v>1.1614923944724076</v>
      </c>
      <c r="F120" s="9">
        <f t="shared" si="2"/>
        <v>6.7919849373153429</v>
      </c>
      <c r="G120" s="9"/>
      <c r="H120" s="65"/>
      <c r="I120" s="55" t="s">
        <v>78</v>
      </c>
      <c r="J120" s="73">
        <v>694.75</v>
      </c>
      <c r="K120" s="9">
        <f t="shared" si="3"/>
        <v>0.19758285500015571</v>
      </c>
      <c r="L120" s="9">
        <f t="shared" si="4"/>
        <v>0.44094260517564265</v>
      </c>
      <c r="M120" s="9">
        <f t="shared" si="5"/>
        <v>5.8037889863547854</v>
      </c>
      <c r="N120" s="9"/>
      <c r="O120" s="65"/>
      <c r="P120" s="55" t="s">
        <v>78</v>
      </c>
      <c r="Q120" s="73">
        <v>672.44</v>
      </c>
      <c r="R120" s="9">
        <f t="shared" si="6"/>
        <v>0.94574714024080464</v>
      </c>
      <c r="S120" s="9">
        <f t="shared" si="7"/>
        <v>2.0580378824672341</v>
      </c>
      <c r="T120" s="9">
        <f t="shared" si="8"/>
        <v>6.5774875582464309</v>
      </c>
      <c r="V120" s="72"/>
      <c r="W120" s="72"/>
      <c r="X120" s="72"/>
      <c r="Y120" s="72"/>
      <c r="Z120" s="72"/>
      <c r="AA120" s="72"/>
    </row>
    <row r="121" spans="1:27" s="71" customFormat="1" ht="11.25" customHeight="1">
      <c r="A121" s="65"/>
      <c r="B121" s="55" t="s">
        <v>79</v>
      </c>
      <c r="C121" s="73">
        <v>725.17</v>
      </c>
      <c r="D121" s="9">
        <f t="shared" si="0"/>
        <v>3.9461613439596421</v>
      </c>
      <c r="E121" s="9">
        <f>((C121/C$117)-1)*100</f>
        <v>5.1534881023157286</v>
      </c>
      <c r="F121" s="9">
        <f t="shared" si="2"/>
        <v>10.817873406888957</v>
      </c>
      <c r="G121" s="9"/>
      <c r="H121" s="65"/>
      <c r="I121" s="55" t="s">
        <v>79</v>
      </c>
      <c r="J121" s="73">
        <v>695.78</v>
      </c>
      <c r="K121" s="9">
        <f t="shared" si="3"/>
        <v>0.14825476790212289</v>
      </c>
      <c r="L121" s="9">
        <f t="shared" si="4"/>
        <v>0.58985109151366011</v>
      </c>
      <c r="M121" s="9">
        <f t="shared" si="5"/>
        <v>5.857473222979559</v>
      </c>
      <c r="N121" s="9"/>
      <c r="O121" s="65"/>
      <c r="P121" s="55" t="s">
        <v>79</v>
      </c>
      <c r="Q121" s="73">
        <v>678.07</v>
      </c>
      <c r="R121" s="9">
        <f t="shared" si="6"/>
        <v>0.83724942002261216</v>
      </c>
      <c r="S121" s="9">
        <f t="shared" si="7"/>
        <v>2.9125182127246241</v>
      </c>
      <c r="T121" s="9">
        <f t="shared" si="8"/>
        <v>7.2471332542507039</v>
      </c>
      <c r="V121" s="72"/>
      <c r="W121" s="72"/>
      <c r="X121" s="72"/>
      <c r="Y121" s="72"/>
      <c r="Z121" s="72"/>
      <c r="AA121" s="72"/>
    </row>
    <row r="122" spans="1:27" s="71" customFormat="1" ht="11.25" customHeight="1">
      <c r="A122" s="65"/>
      <c r="B122" s="55" t="s">
        <v>80</v>
      </c>
      <c r="C122" s="73">
        <v>727.91</v>
      </c>
      <c r="D122" s="9">
        <f t="shared" si="0"/>
        <v>0.37784243694582997</v>
      </c>
      <c r="E122" s="9">
        <f t="shared" si="1"/>
        <v>5.5508026042950576</v>
      </c>
      <c r="F122" s="9">
        <f t="shared" si="2"/>
        <v>7.4945360033079389</v>
      </c>
      <c r="G122" s="9"/>
      <c r="H122" s="65"/>
      <c r="I122" s="55" t="s">
        <v>80</v>
      </c>
      <c r="J122" s="73">
        <v>697.98</v>
      </c>
      <c r="K122" s="9">
        <f t="shared" si="3"/>
        <v>0.31619189973843831</v>
      </c>
      <c r="L122" s="9">
        <f t="shared" si="4"/>
        <v>0.90790805262397356</v>
      </c>
      <c r="M122" s="9">
        <f t="shared" si="5"/>
        <v>6.0163737715874133</v>
      </c>
      <c r="N122" s="9"/>
      <c r="O122" s="65"/>
      <c r="P122" s="55" t="s">
        <v>80</v>
      </c>
      <c r="Q122" s="73">
        <v>708.2</v>
      </c>
      <c r="R122" s="9">
        <f t="shared" si="6"/>
        <v>4.4434940345392082</v>
      </c>
      <c r="S122" s="9">
        <f t="shared" si="7"/>
        <v>7.4854298203011149</v>
      </c>
      <c r="T122" s="9">
        <f t="shared" si="8"/>
        <v>10.112569189626242</v>
      </c>
      <c r="V122" s="72"/>
      <c r="W122" s="72"/>
      <c r="X122" s="72"/>
      <c r="Y122" s="72"/>
      <c r="Z122" s="72"/>
      <c r="AA122" s="72"/>
    </row>
    <row r="123" spans="1:27" s="71" customFormat="1" ht="11.25" customHeight="1">
      <c r="A123" s="65"/>
      <c r="B123" s="55" t="s">
        <v>81</v>
      </c>
      <c r="C123" s="73">
        <v>730.54</v>
      </c>
      <c r="D123" s="9">
        <f t="shared" si="0"/>
        <v>0.3613084035114289</v>
      </c>
      <c r="E123" s="9">
        <f t="shared" si="1"/>
        <v>5.9321665240781307</v>
      </c>
      <c r="F123" s="9">
        <f t="shared" si="2"/>
        <v>7.6317883136399756</v>
      </c>
      <c r="G123" s="9"/>
      <c r="H123" s="65"/>
      <c r="I123" s="55" t="s">
        <v>81</v>
      </c>
      <c r="J123" s="73">
        <v>703.62</v>
      </c>
      <c r="K123" s="9">
        <f t="shared" si="3"/>
        <v>0.80804607581879129</v>
      </c>
      <c r="L123" s="9">
        <f t="shared" si="4"/>
        <v>1.7232904438340357</v>
      </c>
      <c r="M123" s="9">
        <f t="shared" si="5"/>
        <v>3.0084764372611872</v>
      </c>
      <c r="N123" s="9"/>
      <c r="O123" s="65"/>
      <c r="P123" s="55" t="s">
        <v>81</v>
      </c>
      <c r="Q123" s="73">
        <v>711.83</v>
      </c>
      <c r="R123" s="9">
        <f t="shared" si="6"/>
        <v>0.51256707144873292</v>
      </c>
      <c r="S123" s="9">
        <f t="shared" si="7"/>
        <v>8.036364740165137</v>
      </c>
      <c r="T123" s="9">
        <f t="shared" si="8"/>
        <v>10.416020351181988</v>
      </c>
      <c r="V123" s="72"/>
      <c r="W123" s="72"/>
      <c r="X123" s="72"/>
      <c r="Y123" s="72"/>
      <c r="Z123" s="72"/>
      <c r="AA123" s="72"/>
    </row>
    <row r="124" spans="1:27" s="71" customFormat="1" ht="11.25" customHeight="1">
      <c r="A124" s="65"/>
      <c r="B124" s="55" t="s">
        <v>82</v>
      </c>
      <c r="C124" s="73">
        <v>737.59</v>
      </c>
      <c r="D124" s="9">
        <f t="shared" si="0"/>
        <v>0.96503955977771394</v>
      </c>
      <c r="E124" s="9">
        <f t="shared" si="1"/>
        <v>6.9544538375650777</v>
      </c>
      <c r="F124" s="9">
        <f t="shared" si="2"/>
        <v>8.4420071452725232</v>
      </c>
      <c r="G124" s="9"/>
      <c r="H124" s="65"/>
      <c r="I124" s="55" t="s">
        <v>82</v>
      </c>
      <c r="J124" s="73">
        <v>750.41</v>
      </c>
      <c r="K124" s="9">
        <f t="shared" si="3"/>
        <v>6.6498962508171999</v>
      </c>
      <c r="L124" s="9">
        <f t="shared" si="4"/>
        <v>8.4877837212664389</v>
      </c>
      <c r="M124" s="9">
        <f t="shared" si="5"/>
        <v>9.8246692424774693</v>
      </c>
      <c r="N124" s="9"/>
      <c r="O124" s="65"/>
      <c r="P124" s="55" t="s">
        <v>82</v>
      </c>
      <c r="Q124" s="73">
        <v>713.48</v>
      </c>
      <c r="R124" s="9">
        <f t="shared" si="6"/>
        <v>0.23179691780339517</v>
      </c>
      <c r="S124" s="9">
        <f t="shared" si="7"/>
        <v>8.2867897037396823</v>
      </c>
      <c r="T124" s="9">
        <f t="shared" si="8"/>
        <v>10.406511613512226</v>
      </c>
      <c r="V124" s="72"/>
      <c r="W124" s="72"/>
      <c r="X124" s="72"/>
      <c r="Y124" s="72"/>
      <c r="Z124" s="72"/>
      <c r="AA124" s="72"/>
    </row>
    <row r="125" spans="1:27" s="71" customFormat="1" ht="11.25" customHeight="1">
      <c r="A125" s="65"/>
      <c r="B125" s="55" t="s">
        <v>83</v>
      </c>
      <c r="C125" s="73">
        <v>741.96</v>
      </c>
      <c r="D125" s="9">
        <f t="shared" si="0"/>
        <v>0.59247007144891395</v>
      </c>
      <c r="E125" s="9">
        <f t="shared" si="1"/>
        <v>7.5881269666342899</v>
      </c>
      <c r="F125" s="9">
        <f t="shared" si="2"/>
        <v>8.8588280172540159</v>
      </c>
      <c r="G125" s="9"/>
      <c r="H125" s="65"/>
      <c r="I125" s="55" t="s">
        <v>83</v>
      </c>
      <c r="J125" s="73">
        <v>753.67</v>
      </c>
      <c r="K125" s="9">
        <f t="shared" si="3"/>
        <v>0.43442917871563402</v>
      </c>
      <c r="L125" s="9">
        <f t="shared" si="4"/>
        <v>8.9590863090935215</v>
      </c>
      <c r="M125" s="9">
        <f t="shared" si="5"/>
        <v>9.4941306369130452</v>
      </c>
      <c r="N125" s="9"/>
      <c r="O125" s="65"/>
      <c r="P125" s="55" t="s">
        <v>83</v>
      </c>
      <c r="Q125" s="73">
        <v>716.81</v>
      </c>
      <c r="R125" s="9">
        <f t="shared" si="6"/>
        <v>0.46672646745526958</v>
      </c>
      <c r="S125" s="9">
        <f t="shared" si="7"/>
        <v>8.7921928120446644</v>
      </c>
      <c r="T125" s="9">
        <f t="shared" si="8"/>
        <v>10.399051271388737</v>
      </c>
      <c r="V125" s="72"/>
      <c r="W125" s="72"/>
      <c r="X125" s="72"/>
      <c r="Y125" s="72"/>
      <c r="Z125" s="72"/>
      <c r="AA125" s="72"/>
    </row>
    <row r="126" spans="1:27" s="71" customFormat="1" ht="11.25" customHeight="1">
      <c r="A126" s="65"/>
      <c r="B126" s="55" t="s">
        <v>84</v>
      </c>
      <c r="C126" s="73">
        <v>742.25</v>
      </c>
      <c r="D126" s="9">
        <f t="shared" si="0"/>
        <v>3.9085664995419656E-2</v>
      </c>
      <c r="E126" s="9">
        <f t="shared" si="1"/>
        <v>7.6301785015153056</v>
      </c>
      <c r="F126" s="9">
        <f t="shared" si="2"/>
        <v>8.7896464794512639</v>
      </c>
      <c r="G126" s="9"/>
      <c r="H126" s="65"/>
      <c r="I126" s="55" t="s">
        <v>84</v>
      </c>
      <c r="J126" s="73">
        <v>754.46</v>
      </c>
      <c r="K126" s="9">
        <f t="shared" si="3"/>
        <v>0.10482041211672399</v>
      </c>
      <c r="L126" s="9">
        <f t="shared" si="4"/>
        <v>9.0732976724013259</v>
      </c>
      <c r="M126" s="9">
        <f t="shared" si="5"/>
        <v>9.4784804248774002</v>
      </c>
      <c r="N126" s="9"/>
      <c r="O126" s="65"/>
      <c r="P126" s="55" t="s">
        <v>84</v>
      </c>
      <c r="Q126" s="73">
        <v>718.85</v>
      </c>
      <c r="R126" s="9">
        <f t="shared" si="6"/>
        <v>0.28459424394191579</v>
      </c>
      <c r="S126" s="9">
        <f t="shared" si="7"/>
        <v>9.1018091306459539</v>
      </c>
      <c r="T126" s="9">
        <f t="shared" si="8"/>
        <v>10.539588811489908</v>
      </c>
      <c r="V126" s="72"/>
      <c r="W126" s="72"/>
      <c r="X126" s="72"/>
      <c r="Y126" s="72"/>
      <c r="Z126" s="72"/>
      <c r="AA126" s="72"/>
    </row>
    <row r="127" spans="1:27" s="71" customFormat="1" ht="11.25" customHeight="1">
      <c r="A127" s="65"/>
      <c r="B127" s="55" t="s">
        <v>85</v>
      </c>
      <c r="C127" s="73">
        <v>743.44</v>
      </c>
      <c r="D127" s="9">
        <f t="shared" si="0"/>
        <v>0.1603233411923366</v>
      </c>
      <c r="E127" s="9">
        <f t="shared" si="1"/>
        <v>7.8027347998202101</v>
      </c>
      <c r="F127" s="9">
        <f t="shared" si="2"/>
        <v>8.8922414424443161</v>
      </c>
      <c r="G127" s="9"/>
      <c r="H127" s="65"/>
      <c r="I127" s="55" t="s">
        <v>85</v>
      </c>
      <c r="J127" s="73">
        <v>756.36</v>
      </c>
      <c r="K127" s="9">
        <f t="shared" si="3"/>
        <v>0.25183575007290404</v>
      </c>
      <c r="L127" s="9">
        <f t="shared" si="4"/>
        <v>9.3479832297238552</v>
      </c>
      <c r="M127" s="9">
        <f t="shared" si="5"/>
        <v>9.6571221457049781</v>
      </c>
      <c r="N127" s="9"/>
      <c r="O127" s="65"/>
      <c r="P127" s="55" t="s">
        <v>85</v>
      </c>
      <c r="Q127" s="73">
        <v>720.65</v>
      </c>
      <c r="R127" s="9">
        <f t="shared" si="6"/>
        <v>0.25039994435556157</v>
      </c>
      <c r="S127" s="9">
        <f t="shared" si="7"/>
        <v>9.375</v>
      </c>
      <c r="T127" s="9">
        <f t="shared" si="8"/>
        <v>10.331154217125714</v>
      </c>
      <c r="V127" s="72"/>
      <c r="W127" s="72"/>
      <c r="X127" s="72"/>
      <c r="Y127" s="72"/>
      <c r="Z127" s="72"/>
      <c r="AA127" s="72"/>
    </row>
    <row r="128" spans="1:27" s="71" customFormat="1" ht="11.25" customHeight="1">
      <c r="A128" s="65"/>
      <c r="B128" s="55" t="s">
        <v>86</v>
      </c>
      <c r="C128" s="73">
        <v>745.81</v>
      </c>
      <c r="D128" s="9">
        <f t="shared" si="0"/>
        <v>0.31878833530611939</v>
      </c>
      <c r="E128" s="9">
        <f t="shared" si="1"/>
        <v>8.1463973435030201</v>
      </c>
      <c r="F128" s="9">
        <f t="shared" si="2"/>
        <v>8.4341378307647652</v>
      </c>
      <c r="G128" s="9"/>
      <c r="H128" s="65"/>
      <c r="I128" s="55" t="s">
        <v>86</v>
      </c>
      <c r="J128" s="73">
        <v>758.22</v>
      </c>
      <c r="K128" s="9">
        <f t="shared" si="3"/>
        <v>0.24591464382039963</v>
      </c>
      <c r="L128" s="9">
        <f t="shared" si="4"/>
        <v>9.6168859332080423</v>
      </c>
      <c r="M128" s="9">
        <f t="shared" si="5"/>
        <v>9.7914856646394544</v>
      </c>
      <c r="N128" s="9"/>
      <c r="O128" s="65"/>
      <c r="P128" s="55" t="s">
        <v>86</v>
      </c>
      <c r="Q128" s="73">
        <v>721.59</v>
      </c>
      <c r="R128" s="9">
        <f t="shared" si="6"/>
        <v>0.13043779920904885</v>
      </c>
      <c r="S128" s="9">
        <f t="shared" si="7"/>
        <v>9.5176663428849118</v>
      </c>
      <c r="T128" s="9">
        <f t="shared" si="8"/>
        <v>10.258996103598438</v>
      </c>
      <c r="V128" s="72"/>
      <c r="W128" s="72"/>
      <c r="X128" s="72"/>
      <c r="Y128" s="72"/>
      <c r="Z128" s="72"/>
      <c r="AA128" s="72"/>
    </row>
    <row r="129" spans="1:27" s="71" customFormat="1" ht="11.25" customHeight="1">
      <c r="A129" s="65"/>
      <c r="B129" s="55" t="s">
        <v>87</v>
      </c>
      <c r="C129" s="73">
        <v>747.41</v>
      </c>
      <c r="D129" s="8">
        <f t="shared" si="0"/>
        <v>0.21453185127580099</v>
      </c>
      <c r="E129" s="8">
        <f t="shared" si="1"/>
        <v>8.3784058118121294</v>
      </c>
      <c r="F129" s="8">
        <f t="shared" si="2"/>
        <v>8.3784058118121294</v>
      </c>
      <c r="G129" s="9"/>
      <c r="H129" s="65"/>
      <c r="I129" s="55" t="s">
        <v>87</v>
      </c>
      <c r="J129" s="73">
        <v>758.92</v>
      </c>
      <c r="K129" s="8">
        <f t="shared" si="3"/>
        <v>9.232148980506949E-2</v>
      </c>
      <c r="L129" s="8">
        <f t="shared" si="4"/>
        <v>9.7180858753794794</v>
      </c>
      <c r="M129" s="8">
        <f t="shared" si="5"/>
        <v>9.7180858753794794</v>
      </c>
      <c r="N129" s="9"/>
      <c r="O129" s="65"/>
      <c r="P129" s="55" t="s">
        <v>87</v>
      </c>
      <c r="Q129" s="73">
        <v>721.95</v>
      </c>
      <c r="R129" s="8">
        <f t="shared" si="6"/>
        <v>4.9889826632854017E-2</v>
      </c>
      <c r="S129" s="8">
        <f t="shared" si="7"/>
        <v>9.5723045167557252</v>
      </c>
      <c r="T129" s="8">
        <f t="shared" si="8"/>
        <v>9.5723045167557252</v>
      </c>
      <c r="V129" s="72"/>
      <c r="W129" s="72"/>
      <c r="X129" s="72"/>
      <c r="Y129" s="72"/>
      <c r="Z129" s="72"/>
      <c r="AA129" s="72"/>
    </row>
    <row r="130" spans="1:27" s="74" customFormat="1" ht="11.25" customHeight="1">
      <c r="A130" s="49">
        <v>2011</v>
      </c>
      <c r="B130" s="50" t="s">
        <v>76</v>
      </c>
      <c r="C130" s="64">
        <v>748.39</v>
      </c>
      <c r="D130" s="11">
        <f>((C130/C129)-1)*100</f>
        <v>0.13111946588886259</v>
      </c>
      <c r="E130" s="11">
        <f>((C130/C$129)-1)*100</f>
        <v>0.13111946588886259</v>
      </c>
      <c r="F130" s="11">
        <f>((C130/C118)-1)*100</f>
        <v>7.9740881809787556</v>
      </c>
      <c r="G130" s="9"/>
      <c r="H130" s="49">
        <v>2011</v>
      </c>
      <c r="I130" s="50" t="s">
        <v>76</v>
      </c>
      <c r="J130" s="64">
        <v>759.25</v>
      </c>
      <c r="K130" s="11">
        <f>((J130/J129)-1)*100</f>
        <v>4.3482844041542457E-2</v>
      </c>
      <c r="L130" s="11">
        <f>((J130/J$129)-1)*100</f>
        <v>4.3482844041542457E-2</v>
      </c>
      <c r="M130" s="11">
        <v>9.61</v>
      </c>
      <c r="N130" s="9"/>
      <c r="O130" s="49">
        <v>2011</v>
      </c>
      <c r="P130" s="50" t="s">
        <v>76</v>
      </c>
      <c r="Q130" s="64">
        <v>725.32</v>
      </c>
      <c r="R130" s="11">
        <f>((Q130/Q129)-1)*100</f>
        <v>0.46679132903941767</v>
      </c>
      <c r="S130" s="11">
        <f>((Q130/Q$129)-1)*100</f>
        <v>0.46679132903941767</v>
      </c>
      <c r="T130" s="11">
        <f>((Q130/Q118)-1)*100</f>
        <v>9.2201358249634815</v>
      </c>
      <c r="V130" s="75"/>
      <c r="W130" s="75"/>
      <c r="X130" s="75"/>
      <c r="Y130" s="75"/>
      <c r="Z130" s="75"/>
      <c r="AA130" s="75"/>
    </row>
    <row r="131" spans="1:27" s="74" customFormat="1" ht="11.25" customHeight="1">
      <c r="A131" s="65"/>
      <c r="B131" s="55" t="s">
        <v>77</v>
      </c>
      <c r="C131" s="73">
        <v>752.43</v>
      </c>
      <c r="D131" s="9">
        <f t="shared" ref="D131:D141" si="9">((C131/C130)-1)*100</f>
        <v>0.53982549205626729</v>
      </c>
      <c r="E131" s="9">
        <f t="shared" ref="E131:E141" si="10">((C131/C$129)-1)*100</f>
        <v>0.67165277424705572</v>
      </c>
      <c r="F131" s="9">
        <f t="shared" ref="F131:F141" si="11">((C131/C119)-1)*100</f>
        <v>8.3740223825778948</v>
      </c>
      <c r="G131" s="9"/>
      <c r="H131" s="65"/>
      <c r="I131" s="55" t="s">
        <v>77</v>
      </c>
      <c r="J131" s="73">
        <v>759.44</v>
      </c>
      <c r="K131" s="9">
        <f t="shared" ref="K131:K177" si="12">((J131/J130)-1)*100</f>
        <v>2.5024695423114807E-2</v>
      </c>
      <c r="L131" s="9">
        <f t="shared" ref="L131:L141" si="13">((J131/J$129)-1)*100</f>
        <v>6.8518420913932232E-2</v>
      </c>
      <c r="M131" s="9">
        <f>((J131/J119)-1)*100</f>
        <v>9.5272433586200975</v>
      </c>
      <c r="N131" s="9"/>
      <c r="O131" s="65"/>
      <c r="P131" s="55" t="s">
        <v>77</v>
      </c>
      <c r="Q131" s="73">
        <v>727.79</v>
      </c>
      <c r="R131" s="9">
        <f t="shared" ref="R131:R177" si="14">((Q131/Q130)-1)*100</f>
        <v>0.34053934814977094</v>
      </c>
      <c r="S131" s="9">
        <f t="shared" ref="S131:S141" si="15">((Q131/Q$129)-1)*100</f>
        <v>0.80892028533829929</v>
      </c>
      <c r="T131" s="9">
        <v>9.26</v>
      </c>
      <c r="V131" s="75"/>
      <c r="W131" s="75"/>
      <c r="X131" s="75"/>
      <c r="Y131" s="75"/>
      <c r="Z131" s="75"/>
      <c r="AA131" s="75"/>
    </row>
    <row r="132" spans="1:27" s="74" customFormat="1" ht="11.25" customHeight="1">
      <c r="A132" s="65"/>
      <c r="B132" s="55" t="s">
        <v>78</v>
      </c>
      <c r="C132" s="73">
        <v>753.98</v>
      </c>
      <c r="D132" s="9">
        <f t="shared" si="9"/>
        <v>0.20599922916417768</v>
      </c>
      <c r="E132" s="9">
        <f t="shared" si="10"/>
        <v>0.87903560294886329</v>
      </c>
      <c r="F132" s="9">
        <f t="shared" si="11"/>
        <v>8.0757984060547017</v>
      </c>
      <c r="G132" s="9"/>
      <c r="H132" s="65"/>
      <c r="I132" s="55" t="s">
        <v>78</v>
      </c>
      <c r="J132" s="73">
        <v>760.38</v>
      </c>
      <c r="K132" s="9">
        <f t="shared" si="12"/>
        <v>0.12377541346253462</v>
      </c>
      <c r="L132" s="9">
        <f t="shared" si="13"/>
        <v>0.1923786433352781</v>
      </c>
      <c r="M132" s="9">
        <v>9.44</v>
      </c>
      <c r="N132" s="9"/>
      <c r="O132" s="65"/>
      <c r="P132" s="55" t="s">
        <v>78</v>
      </c>
      <c r="Q132" s="73">
        <v>728.69</v>
      </c>
      <c r="R132" s="9">
        <f t="shared" si="14"/>
        <v>0.12366204537024306</v>
      </c>
      <c r="S132" s="9">
        <f t="shared" si="15"/>
        <v>0.93358265807881313</v>
      </c>
      <c r="T132" s="9">
        <v>8.36</v>
      </c>
      <c r="V132" s="75"/>
      <c r="W132" s="75"/>
      <c r="X132" s="75"/>
      <c r="Y132" s="75"/>
      <c r="Z132" s="75"/>
      <c r="AA132" s="75"/>
    </row>
    <row r="133" spans="1:27" s="74" customFormat="1" ht="11.25" customHeight="1">
      <c r="A133" s="65"/>
      <c r="B133" s="55" t="s">
        <v>79</v>
      </c>
      <c r="C133" s="73">
        <v>756.57</v>
      </c>
      <c r="D133" s="9">
        <f t="shared" si="9"/>
        <v>0.34351043794265124</v>
      </c>
      <c r="E133" s="9">
        <f t="shared" si="10"/>
        <v>1.2255656199408715</v>
      </c>
      <c r="F133" s="9">
        <f t="shared" si="11"/>
        <v>4.3300191679192634</v>
      </c>
      <c r="G133" s="9"/>
      <c r="H133" s="65"/>
      <c r="I133" s="55" t="s">
        <v>79</v>
      </c>
      <c r="J133" s="73">
        <v>761.55</v>
      </c>
      <c r="K133" s="9">
        <f t="shared" si="12"/>
        <v>0.15387043320445049</v>
      </c>
      <c r="L133" s="9">
        <f t="shared" si="13"/>
        <v>0.34654509039160342</v>
      </c>
      <c r="M133" s="9">
        <v>9.44</v>
      </c>
      <c r="N133" s="9"/>
      <c r="O133" s="65"/>
      <c r="P133" s="55" t="s">
        <v>79</v>
      </c>
      <c r="Q133" s="73">
        <v>731.38</v>
      </c>
      <c r="R133" s="9">
        <f t="shared" si="14"/>
        <v>0.36915560800887537</v>
      </c>
      <c r="S133" s="9">
        <f t="shared" si="15"/>
        <v>1.3061846388253917</v>
      </c>
      <c r="T133" s="9">
        <v>7.85</v>
      </c>
      <c r="V133" s="75"/>
      <c r="W133" s="75"/>
      <c r="X133" s="75"/>
      <c r="Y133" s="75"/>
      <c r="Z133" s="75"/>
      <c r="AA133" s="75"/>
    </row>
    <row r="134" spans="1:27" s="74" customFormat="1" ht="11.25" customHeight="1">
      <c r="A134" s="65"/>
      <c r="B134" s="55" t="s">
        <v>80</v>
      </c>
      <c r="C134" s="73">
        <v>795.67</v>
      </c>
      <c r="D134" s="9">
        <f t="shared" si="9"/>
        <v>5.1680611179401703</v>
      </c>
      <c r="E134" s="9">
        <f t="shared" si="10"/>
        <v>6.4569647181600409</v>
      </c>
      <c r="F134" s="9">
        <f t="shared" si="11"/>
        <v>9.3088431262106539</v>
      </c>
      <c r="G134" s="9"/>
      <c r="H134" s="65"/>
      <c r="I134" s="55" t="s">
        <v>80</v>
      </c>
      <c r="J134" s="73">
        <v>763.52</v>
      </c>
      <c r="K134" s="9">
        <f t="shared" si="12"/>
        <v>0.25868294924824564</v>
      </c>
      <c r="L134" s="9">
        <f t="shared" si="13"/>
        <v>0.60612449270016633</v>
      </c>
      <c r="M134" s="9">
        <v>9.3800000000000008</v>
      </c>
      <c r="N134" s="9"/>
      <c r="O134" s="65"/>
      <c r="P134" s="55" t="s">
        <v>80</v>
      </c>
      <c r="Q134" s="73">
        <v>766.84</v>
      </c>
      <c r="R134" s="9">
        <f t="shared" si="14"/>
        <v>4.8483688369930888</v>
      </c>
      <c r="S134" s="9">
        <f t="shared" si="15"/>
        <v>6.2178821248008775</v>
      </c>
      <c r="T134" s="9">
        <v>8.27</v>
      </c>
      <c r="V134" s="75"/>
      <c r="W134" s="75"/>
      <c r="X134" s="75"/>
      <c r="Y134" s="75"/>
      <c r="Z134" s="75"/>
      <c r="AA134" s="75"/>
    </row>
    <row r="135" spans="1:27" s="74" customFormat="1" ht="11.25" customHeight="1">
      <c r="A135" s="65"/>
      <c r="B135" s="55" t="s">
        <v>81</v>
      </c>
      <c r="C135" s="73">
        <v>800.45</v>
      </c>
      <c r="D135" s="9">
        <f t="shared" si="9"/>
        <v>0.60075156786105754</v>
      </c>
      <c r="E135" s="9">
        <f t="shared" si="10"/>
        <v>7.0965066028016777</v>
      </c>
      <c r="F135" s="9">
        <f t="shared" si="11"/>
        <v>9.5696334218523305</v>
      </c>
      <c r="G135" s="9"/>
      <c r="H135" s="65"/>
      <c r="I135" s="55" t="s">
        <v>81</v>
      </c>
      <c r="J135" s="73">
        <v>803.68</v>
      </c>
      <c r="K135" s="9">
        <f t="shared" si="12"/>
        <v>5.2598491198658781</v>
      </c>
      <c r="L135" s="9">
        <f t="shared" si="13"/>
        <v>5.8978548463606062</v>
      </c>
      <c r="M135" s="9">
        <v>14.2</v>
      </c>
      <c r="N135" s="9"/>
      <c r="O135" s="65"/>
      <c r="P135" s="55" t="s">
        <v>81</v>
      </c>
      <c r="Q135" s="73">
        <v>768.65</v>
      </c>
      <c r="R135" s="9">
        <f t="shared" si="14"/>
        <v>0.23603359240518262</v>
      </c>
      <c r="S135" s="9">
        <f t="shared" si="15"/>
        <v>6.4685920077567571</v>
      </c>
      <c r="T135" s="9">
        <f t="shared" ref="T135:T141" si="16">((Q135/Q123)-1)*100</f>
        <v>7.9822429512664383</v>
      </c>
      <c r="V135" s="75"/>
      <c r="W135" s="75"/>
      <c r="X135" s="75"/>
      <c r="Y135" s="75"/>
      <c r="Z135" s="75"/>
      <c r="AA135" s="75"/>
    </row>
    <row r="136" spans="1:27" s="74" customFormat="1" ht="11.25" customHeight="1">
      <c r="A136" s="65"/>
      <c r="B136" s="55" t="s">
        <v>82</v>
      </c>
      <c r="C136" s="73">
        <v>800.45</v>
      </c>
      <c r="D136" s="9">
        <f t="shared" si="9"/>
        <v>0</v>
      </c>
      <c r="E136" s="9">
        <f t="shared" si="10"/>
        <v>7.0965066028016777</v>
      </c>
      <c r="F136" s="9">
        <v>8.51</v>
      </c>
      <c r="G136" s="9"/>
      <c r="H136" s="65"/>
      <c r="I136" s="55" t="s">
        <v>82</v>
      </c>
      <c r="J136" s="73">
        <v>805.3</v>
      </c>
      <c r="K136" s="9">
        <f t="shared" si="12"/>
        <v>0.20157276527972279</v>
      </c>
      <c r="L136" s="9">
        <f t="shared" si="13"/>
        <v>6.1113160807463318</v>
      </c>
      <c r="M136" s="9">
        <v>7.3</v>
      </c>
      <c r="N136" s="9"/>
      <c r="O136" s="65"/>
      <c r="P136" s="55" t="s">
        <v>82</v>
      </c>
      <c r="Q136" s="73">
        <v>769.89</v>
      </c>
      <c r="R136" s="9">
        <f t="shared" si="14"/>
        <v>0.16132179795746993</v>
      </c>
      <c r="S136" s="9">
        <f t="shared" si="15"/>
        <v>6.6403490546436572</v>
      </c>
      <c r="T136" s="9">
        <f t="shared" si="16"/>
        <v>7.9063183270729365</v>
      </c>
      <c r="V136" s="75"/>
      <c r="W136" s="75"/>
      <c r="X136" s="75"/>
      <c r="Y136" s="75"/>
      <c r="Z136" s="75"/>
      <c r="AA136" s="75"/>
    </row>
    <row r="137" spans="1:27" s="74" customFormat="1" ht="11.25" customHeight="1">
      <c r="A137" s="65"/>
      <c r="B137" s="55" t="s">
        <v>83</v>
      </c>
      <c r="C137" s="73">
        <v>801.42</v>
      </c>
      <c r="D137" s="9">
        <f t="shared" si="9"/>
        <v>0.12118183521767634</v>
      </c>
      <c r="E137" s="9">
        <f t="shared" si="10"/>
        <v>7.2262881149569802</v>
      </c>
      <c r="F137" s="9">
        <f t="shared" si="11"/>
        <v>8.0139091056121501</v>
      </c>
      <c r="G137" s="9"/>
      <c r="H137" s="65"/>
      <c r="I137" s="55" t="s">
        <v>83</v>
      </c>
      <c r="J137" s="73">
        <v>805.89</v>
      </c>
      <c r="K137" s="9">
        <f t="shared" si="12"/>
        <v>7.3264621880042569E-2</v>
      </c>
      <c r="L137" s="9">
        <f t="shared" si="13"/>
        <v>6.1890581352448182</v>
      </c>
      <c r="M137" s="9">
        <v>6.91</v>
      </c>
      <c r="N137" s="9"/>
      <c r="O137" s="65"/>
      <c r="P137" s="55" t="s">
        <v>83</v>
      </c>
      <c r="Q137" s="73">
        <v>770.15</v>
      </c>
      <c r="R137" s="9">
        <f t="shared" si="14"/>
        <v>3.377105820312476E-2</v>
      </c>
      <c r="S137" s="9">
        <f t="shared" si="15"/>
        <v>6.6763626289909173</v>
      </c>
      <c r="T137" s="9">
        <v>7.43</v>
      </c>
      <c r="V137" s="75"/>
      <c r="W137" s="75"/>
      <c r="X137" s="75"/>
      <c r="Y137" s="75"/>
      <c r="Z137" s="75"/>
      <c r="AA137" s="75"/>
    </row>
    <row r="138" spans="1:27" s="74" customFormat="1" ht="11.25" customHeight="1">
      <c r="A138" s="65"/>
      <c r="B138" s="55" t="s">
        <v>84</v>
      </c>
      <c r="C138" s="73">
        <v>803.18</v>
      </c>
      <c r="D138" s="9">
        <f t="shared" si="9"/>
        <v>0.21961019190936959</v>
      </c>
      <c r="E138" s="9">
        <f t="shared" si="10"/>
        <v>7.4617679720635266</v>
      </c>
      <c r="F138" s="9">
        <v>8.1999999999999993</v>
      </c>
      <c r="G138" s="9"/>
      <c r="H138" s="65"/>
      <c r="I138" s="55" t="s">
        <v>84</v>
      </c>
      <c r="J138" s="73">
        <v>806.44</v>
      </c>
      <c r="K138" s="9">
        <f t="shared" si="12"/>
        <v>6.8247527578213507E-2</v>
      </c>
      <c r="L138" s="9">
        <f t="shared" si="13"/>
        <v>6.2615295419807149</v>
      </c>
      <c r="M138" s="9">
        <v>6.88</v>
      </c>
      <c r="N138" s="9"/>
      <c r="O138" s="65"/>
      <c r="P138" s="55" t="s">
        <v>84</v>
      </c>
      <c r="Q138" s="73">
        <v>772.45</v>
      </c>
      <c r="R138" s="9">
        <f t="shared" si="14"/>
        <v>0.29864312146985483</v>
      </c>
      <c r="S138" s="9">
        <f t="shared" si="15"/>
        <v>6.994944248216628</v>
      </c>
      <c r="T138" s="9">
        <v>7.45</v>
      </c>
      <c r="V138" s="75"/>
      <c r="W138" s="75"/>
      <c r="X138" s="75"/>
      <c r="Y138" s="75"/>
      <c r="Z138" s="75"/>
      <c r="AA138" s="75"/>
    </row>
    <row r="139" spans="1:27" s="74" customFormat="1" ht="11.25" customHeight="1">
      <c r="A139" s="65"/>
      <c r="B139" s="55" t="s">
        <v>85</v>
      </c>
      <c r="C139" s="73">
        <v>803.27</v>
      </c>
      <c r="D139" s="9">
        <f t="shared" si="9"/>
        <v>1.1205458303242821E-2</v>
      </c>
      <c r="E139" s="9">
        <f t="shared" si="10"/>
        <v>7.473809555665567</v>
      </c>
      <c r="F139" s="9">
        <v>8.0399999999999991</v>
      </c>
      <c r="G139" s="9"/>
      <c r="H139" s="65"/>
      <c r="I139" s="55" t="s">
        <v>85</v>
      </c>
      <c r="J139" s="73">
        <v>816.01</v>
      </c>
      <c r="K139" s="9">
        <f t="shared" si="12"/>
        <v>1.1866970884380601</v>
      </c>
      <c r="L139" s="9">
        <f t="shared" si="13"/>
        <v>7.5225320191851575</v>
      </c>
      <c r="M139" s="9">
        <v>7.88</v>
      </c>
      <c r="N139" s="9"/>
      <c r="O139" s="65"/>
      <c r="P139" s="55" t="s">
        <v>85</v>
      </c>
      <c r="Q139" s="73">
        <v>774.93</v>
      </c>
      <c r="R139" s="9">
        <f t="shared" si="14"/>
        <v>0.32105637905364137</v>
      </c>
      <c r="S139" s="9">
        <f t="shared" si="15"/>
        <v>7.3384583419904281</v>
      </c>
      <c r="T139" s="9">
        <f t="shared" si="16"/>
        <v>7.532089086241589</v>
      </c>
      <c r="V139" s="75"/>
      <c r="W139" s="75"/>
      <c r="X139" s="75"/>
      <c r="Y139" s="75"/>
      <c r="Z139" s="75"/>
      <c r="AA139" s="75"/>
    </row>
    <row r="140" spans="1:27" s="74" customFormat="1" ht="11.25" customHeight="1">
      <c r="A140" s="65"/>
      <c r="B140" s="55" t="s">
        <v>86</v>
      </c>
      <c r="C140" s="73">
        <v>803.9</v>
      </c>
      <c r="D140" s="9">
        <f t="shared" si="9"/>
        <v>7.8429419746783857E-2</v>
      </c>
      <c r="E140" s="9">
        <f t="shared" si="10"/>
        <v>7.5581006408798501</v>
      </c>
      <c r="F140" s="9">
        <v>7.78</v>
      </c>
      <c r="G140" s="9"/>
      <c r="H140" s="65"/>
      <c r="I140" s="55" t="s">
        <v>86</v>
      </c>
      <c r="J140" s="73">
        <v>817.06</v>
      </c>
      <c r="K140" s="9">
        <f t="shared" si="12"/>
        <v>0.12867489369001728</v>
      </c>
      <c r="L140" s="9">
        <f t="shared" si="13"/>
        <v>7.6608865229536693</v>
      </c>
      <c r="M140" s="9">
        <v>7.75</v>
      </c>
      <c r="N140" s="9"/>
      <c r="O140" s="65"/>
      <c r="P140" s="55" t="s">
        <v>86</v>
      </c>
      <c r="Q140" s="73">
        <v>774.98</v>
      </c>
      <c r="R140" s="9">
        <f t="shared" si="14"/>
        <v>6.4521956822050086E-3</v>
      </c>
      <c r="S140" s="9">
        <f t="shared" si="15"/>
        <v>7.3453840293649098</v>
      </c>
      <c r="T140" s="9">
        <f t="shared" si="16"/>
        <v>7.3989384553555304</v>
      </c>
      <c r="V140" s="75"/>
      <c r="W140" s="75"/>
      <c r="X140" s="75"/>
      <c r="Y140" s="75"/>
      <c r="Z140" s="75"/>
      <c r="AA140" s="75"/>
    </row>
    <row r="141" spans="1:27" s="74" customFormat="1" ht="11.25" customHeight="1">
      <c r="A141" s="65"/>
      <c r="B141" s="55" t="s">
        <v>87</v>
      </c>
      <c r="C141" s="73">
        <v>806.82</v>
      </c>
      <c r="D141" s="8">
        <f t="shared" si="9"/>
        <v>0.3632292573703344</v>
      </c>
      <c r="E141" s="8">
        <f t="shared" si="10"/>
        <v>7.94878313107934</v>
      </c>
      <c r="F141" s="8">
        <f t="shared" si="11"/>
        <v>7.94878313107934</v>
      </c>
      <c r="G141" s="9"/>
      <c r="H141" s="65"/>
      <c r="I141" s="55" t="s">
        <v>87</v>
      </c>
      <c r="J141" s="73">
        <v>817.06</v>
      </c>
      <c r="K141" s="8">
        <f t="shared" si="12"/>
        <v>0</v>
      </c>
      <c r="L141" s="8">
        <f t="shared" si="13"/>
        <v>7.6608865229536693</v>
      </c>
      <c r="M141" s="8">
        <f>((J141/J129)-1)*100</f>
        <v>7.6608865229536693</v>
      </c>
      <c r="N141" s="9"/>
      <c r="O141" s="65"/>
      <c r="P141" s="55" t="s">
        <v>87</v>
      </c>
      <c r="Q141" s="73">
        <v>776.12</v>
      </c>
      <c r="R141" s="8">
        <f t="shared" si="14"/>
        <v>0.14710057033728852</v>
      </c>
      <c r="S141" s="8">
        <f t="shared" si="15"/>
        <v>7.5032897015028688</v>
      </c>
      <c r="T141" s="8">
        <f t="shared" si="16"/>
        <v>7.5032897015028688</v>
      </c>
      <c r="V141" s="75"/>
      <c r="W141" s="75"/>
      <c r="X141" s="75"/>
      <c r="Y141" s="75"/>
      <c r="Z141" s="75"/>
      <c r="AA141" s="75"/>
    </row>
    <row r="142" spans="1:27" s="74" customFormat="1" ht="11.25" customHeight="1">
      <c r="A142" s="49">
        <v>2012</v>
      </c>
      <c r="B142" s="50" t="s">
        <v>76</v>
      </c>
      <c r="C142" s="64">
        <v>807.84</v>
      </c>
      <c r="D142" s="11">
        <f>((C142/C141)-1)*100</f>
        <v>0.12642225031604948</v>
      </c>
      <c r="E142" s="11">
        <f>((C142/C$141)-1)*100</f>
        <v>0.12642225031604948</v>
      </c>
      <c r="F142" s="11">
        <f>((C142/C130)-1)*100</f>
        <v>7.943719183847997</v>
      </c>
      <c r="G142" s="9"/>
      <c r="H142" s="49">
        <v>2012</v>
      </c>
      <c r="I142" s="50" t="s">
        <v>76</v>
      </c>
      <c r="J142" s="64">
        <v>817.9</v>
      </c>
      <c r="K142" s="11">
        <f t="shared" si="12"/>
        <v>0.10280762734682369</v>
      </c>
      <c r="L142" s="11">
        <f>((J142/J$141)-1)*100</f>
        <v>0.10280762734682369</v>
      </c>
      <c r="M142" s="11">
        <f>((J142/J130)-1)*100</f>
        <v>7.724728350345722</v>
      </c>
      <c r="N142" s="9"/>
      <c r="O142" s="49">
        <v>2012</v>
      </c>
      <c r="P142" s="50" t="s">
        <v>76</v>
      </c>
      <c r="Q142" s="64">
        <v>776.31</v>
      </c>
      <c r="R142" s="11">
        <f t="shared" si="14"/>
        <v>2.4480750399424878E-2</v>
      </c>
      <c r="S142" s="11">
        <f>((Q142/Q$141)-1)*100</f>
        <v>2.4480750399424878E-2</v>
      </c>
      <c r="T142" s="11">
        <f>((Q142/Q130)-1)*100</f>
        <v>7.0300005514807085</v>
      </c>
      <c r="V142" s="75"/>
      <c r="W142" s="75"/>
      <c r="X142" s="75"/>
      <c r="Y142" s="75"/>
      <c r="Z142" s="75"/>
      <c r="AA142" s="75"/>
    </row>
    <row r="143" spans="1:27" s="74" customFormat="1" ht="11.25" customHeight="1">
      <c r="A143" s="65"/>
      <c r="B143" s="55" t="s">
        <v>77</v>
      </c>
      <c r="C143" s="73">
        <v>808.62</v>
      </c>
      <c r="D143" s="9">
        <f t="shared" ref="D143:D153" si="17">((C143/C142)-1)*100</f>
        <v>9.6553773024354861E-2</v>
      </c>
      <c r="E143" s="9">
        <f t="shared" ref="E143:E153" si="18">((C143/C$141)-1)*100</f>
        <v>0.22309808879303894</v>
      </c>
      <c r="F143" s="9">
        <f t="shared" ref="F143:F153" si="19">((C143/C131)-1)*100</f>
        <v>7.4678043140225636</v>
      </c>
      <c r="G143" s="9"/>
      <c r="H143" s="65"/>
      <c r="I143" s="55" t="s">
        <v>77</v>
      </c>
      <c r="J143" s="73">
        <v>818.55</v>
      </c>
      <c r="K143" s="9">
        <f t="shared" si="12"/>
        <v>7.9471818070664391E-2</v>
      </c>
      <c r="L143" s="9">
        <f t="shared" ref="L143:L153" si="20">((J143/J$141)-1)*100</f>
        <v>0.18236114850807006</v>
      </c>
      <c r="M143" s="9">
        <f t="shared" ref="M143:M153" si="21">((J143/J131)-1)*100</f>
        <v>7.7833666912461741</v>
      </c>
      <c r="N143" s="9"/>
      <c r="O143" s="65"/>
      <c r="P143" s="55" t="s">
        <v>77</v>
      </c>
      <c r="Q143" s="73">
        <v>781.96</v>
      </c>
      <c r="R143" s="9">
        <f t="shared" si="14"/>
        <v>0.72780203784572617</v>
      </c>
      <c r="S143" s="9">
        <f t="shared" ref="S143:S153" si="22">((Q143/Q$141)-1)*100</f>
        <v>0.75246095964542903</v>
      </c>
      <c r="T143" s="9">
        <f t="shared" ref="T143:T153" si="23">((Q143/Q131)-1)*100</f>
        <v>7.4430811085615556</v>
      </c>
      <c r="V143" s="75"/>
      <c r="W143" s="75"/>
      <c r="X143" s="75"/>
      <c r="Y143" s="75"/>
      <c r="Z143" s="75"/>
      <c r="AA143" s="75"/>
    </row>
    <row r="144" spans="1:27" s="74" customFormat="1" ht="11.25" customHeight="1">
      <c r="A144" s="65"/>
      <c r="B144" s="55" t="s">
        <v>78</v>
      </c>
      <c r="C144" s="73">
        <v>811.6</v>
      </c>
      <c r="D144" s="9">
        <f t="shared" si="17"/>
        <v>0.36852909895872532</v>
      </c>
      <c r="E144" s="9">
        <f t="shared" si="18"/>
        <v>0.59244936912818957</v>
      </c>
      <c r="F144" s="9">
        <f t="shared" si="19"/>
        <v>7.6421125228785858</v>
      </c>
      <c r="G144" s="9"/>
      <c r="H144" s="65"/>
      <c r="I144" s="55" t="s">
        <v>78</v>
      </c>
      <c r="J144" s="73">
        <v>818.8</v>
      </c>
      <c r="K144" s="9">
        <f t="shared" si="12"/>
        <v>3.0541811740270042E-2</v>
      </c>
      <c r="L144" s="9">
        <f t="shared" si="20"/>
        <v>0.21295865664701097</v>
      </c>
      <c r="M144" s="9">
        <f t="shared" si="21"/>
        <v>7.6830006049606769</v>
      </c>
      <c r="N144" s="9"/>
      <c r="O144" s="65"/>
      <c r="P144" s="55" t="s">
        <v>78</v>
      </c>
      <c r="Q144" s="73">
        <v>784.19</v>
      </c>
      <c r="R144" s="9">
        <f t="shared" si="14"/>
        <v>0.28518082766382236</v>
      </c>
      <c r="S144" s="9">
        <f t="shared" si="22"/>
        <v>1.0397876617018076</v>
      </c>
      <c r="T144" s="9">
        <f t="shared" si="23"/>
        <v>7.6164075258340347</v>
      </c>
      <c r="V144" s="75"/>
      <c r="W144" s="75"/>
      <c r="X144" s="75"/>
      <c r="Y144" s="75"/>
      <c r="Z144" s="75"/>
      <c r="AA144" s="75"/>
    </row>
    <row r="145" spans="1:27" s="74" customFormat="1" ht="11.25" customHeight="1">
      <c r="A145" s="65"/>
      <c r="B145" s="55" t="s">
        <v>79</v>
      </c>
      <c r="C145" s="73">
        <v>811.58</v>
      </c>
      <c r="D145" s="12">
        <f t="shared" si="17"/>
        <v>-2.4642681123676624E-3</v>
      </c>
      <c r="E145" s="9">
        <f t="shared" si="18"/>
        <v>0.58997050147493457</v>
      </c>
      <c r="F145" s="9">
        <f t="shared" si="19"/>
        <v>7.2709729436800208</v>
      </c>
      <c r="G145" s="9"/>
      <c r="H145" s="65"/>
      <c r="I145" s="55" t="s">
        <v>79</v>
      </c>
      <c r="J145" s="73">
        <v>818.82</v>
      </c>
      <c r="K145" s="12">
        <f t="shared" si="12"/>
        <v>2.4425989252785385E-3</v>
      </c>
      <c r="L145" s="9">
        <f t="shared" si="20"/>
        <v>0.21540645729813956</v>
      </c>
      <c r="M145" s="9">
        <f t="shared" si="21"/>
        <v>7.5201890880441269</v>
      </c>
      <c r="N145" s="9"/>
      <c r="O145" s="65"/>
      <c r="P145" s="55" t="s">
        <v>79</v>
      </c>
      <c r="Q145" s="73">
        <v>785.3</v>
      </c>
      <c r="R145" s="9">
        <f t="shared" si="14"/>
        <v>0.14154732909115175</v>
      </c>
      <c r="S145" s="9">
        <f t="shared" si="22"/>
        <v>1.1828067824563249</v>
      </c>
      <c r="T145" s="9">
        <f t="shared" si="23"/>
        <v>7.3723645710847885</v>
      </c>
      <c r="V145" s="75"/>
      <c r="W145" s="75"/>
      <c r="X145" s="75"/>
      <c r="Y145" s="75"/>
      <c r="Z145" s="75"/>
      <c r="AA145" s="75"/>
    </row>
    <row r="146" spans="1:27" s="74" customFormat="1" ht="11.25" customHeight="1">
      <c r="A146" s="65"/>
      <c r="B146" s="55" t="s">
        <v>80</v>
      </c>
      <c r="C146" s="73">
        <v>811.8</v>
      </c>
      <c r="D146" s="9">
        <f t="shared" si="17"/>
        <v>2.7107617240429427E-2</v>
      </c>
      <c r="E146" s="9">
        <f t="shared" si="18"/>
        <v>0.61723804566073959</v>
      </c>
      <c r="F146" s="9">
        <f t="shared" si="19"/>
        <v>2.0272223409202317</v>
      </c>
      <c r="G146" s="9"/>
      <c r="H146" s="65"/>
      <c r="I146" s="55" t="s">
        <v>80</v>
      </c>
      <c r="J146" s="73">
        <v>818.95</v>
      </c>
      <c r="K146" s="9">
        <f t="shared" si="12"/>
        <v>1.5876505214817982E-2</v>
      </c>
      <c r="L146" s="9">
        <f t="shared" si="20"/>
        <v>0.23131716153037551</v>
      </c>
      <c r="M146" s="9">
        <f t="shared" si="21"/>
        <v>7.2597967309304456</v>
      </c>
      <c r="N146" s="9"/>
      <c r="O146" s="65"/>
      <c r="P146" s="55" t="s">
        <v>80</v>
      </c>
      <c r="Q146" s="73">
        <v>787.24</v>
      </c>
      <c r="R146" s="9">
        <f t="shared" si="14"/>
        <v>0.24703934801986183</v>
      </c>
      <c r="S146" s="9">
        <f t="shared" si="22"/>
        <v>1.4327681286399052</v>
      </c>
      <c r="T146" s="9">
        <f t="shared" si="23"/>
        <v>2.6602681132961159</v>
      </c>
      <c r="V146" s="75"/>
      <c r="W146" s="75"/>
      <c r="X146" s="75"/>
      <c r="Y146" s="75"/>
      <c r="Z146" s="75"/>
      <c r="AA146" s="75"/>
    </row>
    <row r="147" spans="1:27" s="74" customFormat="1" ht="11.25" customHeight="1">
      <c r="A147" s="65"/>
      <c r="B147" s="55" t="s">
        <v>81</v>
      </c>
      <c r="C147" s="73">
        <v>830.42</v>
      </c>
      <c r="D147" s="9">
        <f t="shared" si="17"/>
        <v>2.2936683912293754</v>
      </c>
      <c r="E147" s="9">
        <f t="shared" si="18"/>
        <v>2.9250638308420562</v>
      </c>
      <c r="F147" s="9">
        <f t="shared" si="19"/>
        <v>3.7441439190455172</v>
      </c>
      <c r="G147" s="9"/>
      <c r="H147" s="65"/>
      <c r="I147" s="55" t="s">
        <v>81</v>
      </c>
      <c r="J147" s="73">
        <v>822.58</v>
      </c>
      <c r="K147" s="9">
        <f t="shared" si="12"/>
        <v>0.44325050369375951</v>
      </c>
      <c r="L147" s="9">
        <f t="shared" si="20"/>
        <v>0.67559297970773979</v>
      </c>
      <c r="M147" s="9">
        <f t="shared" si="21"/>
        <v>2.351682261596677</v>
      </c>
      <c r="N147" s="9"/>
      <c r="O147" s="65"/>
      <c r="P147" s="55" t="s">
        <v>81</v>
      </c>
      <c r="Q147" s="73">
        <v>790.26</v>
      </c>
      <c r="R147" s="9">
        <f t="shared" si="14"/>
        <v>0.38361871856105179</v>
      </c>
      <c r="S147" s="9">
        <f t="shared" si="22"/>
        <v>1.8218832139359931</v>
      </c>
      <c r="T147" s="9">
        <f t="shared" si="23"/>
        <v>2.8114226240811835</v>
      </c>
      <c r="V147" s="75"/>
      <c r="W147" s="75"/>
      <c r="X147" s="75"/>
      <c r="Y147" s="75"/>
      <c r="Z147" s="75"/>
      <c r="AA147" s="75"/>
    </row>
    <row r="148" spans="1:27" s="74" customFormat="1" ht="11.25" customHeight="1">
      <c r="A148" s="65"/>
      <c r="B148" s="55" t="s">
        <v>82</v>
      </c>
      <c r="C148" s="73">
        <v>832.62</v>
      </c>
      <c r="D148" s="9">
        <f t="shared" si="17"/>
        <v>0.26492618193203477</v>
      </c>
      <c r="E148" s="9">
        <f t="shared" si="18"/>
        <v>3.1977392727002174</v>
      </c>
      <c r="F148" s="9">
        <f t="shared" si="19"/>
        <v>4.0189893185083259</v>
      </c>
      <c r="G148" s="9"/>
      <c r="H148" s="65"/>
      <c r="I148" s="55" t="s">
        <v>82</v>
      </c>
      <c r="J148" s="73">
        <v>823.82</v>
      </c>
      <c r="K148" s="9">
        <f t="shared" si="12"/>
        <v>0.15074521627076454</v>
      </c>
      <c r="L148" s="9">
        <f t="shared" si="20"/>
        <v>0.82735662007686894</v>
      </c>
      <c r="M148" s="9">
        <f t="shared" si="21"/>
        <v>2.2997640630820992</v>
      </c>
      <c r="N148" s="9"/>
      <c r="O148" s="65"/>
      <c r="P148" s="55" t="s">
        <v>82</v>
      </c>
      <c r="Q148" s="73">
        <v>790.52</v>
      </c>
      <c r="R148" s="9">
        <f t="shared" si="14"/>
        <v>3.2900564371218799E-2</v>
      </c>
      <c r="S148" s="9">
        <f t="shared" si="22"/>
        <v>1.8553831881667815</v>
      </c>
      <c r="T148" s="9">
        <f t="shared" si="23"/>
        <v>2.6796035797321593</v>
      </c>
      <c r="V148" s="75"/>
      <c r="W148" s="75"/>
      <c r="X148" s="75"/>
      <c r="Y148" s="75"/>
      <c r="Z148" s="75"/>
      <c r="AA148" s="75"/>
    </row>
    <row r="149" spans="1:27" s="74" customFormat="1" ht="11.25" customHeight="1">
      <c r="A149" s="65"/>
      <c r="B149" s="55" t="s">
        <v>83</v>
      </c>
      <c r="C149" s="73">
        <v>835.54</v>
      </c>
      <c r="D149" s="9">
        <f t="shared" si="17"/>
        <v>0.350700199370646</v>
      </c>
      <c r="E149" s="9">
        <f t="shared" si="18"/>
        <v>3.559653950075603</v>
      </c>
      <c r="F149" s="9">
        <f t="shared" si="19"/>
        <v>4.2574430386064677</v>
      </c>
      <c r="G149" s="9"/>
      <c r="H149" s="65"/>
      <c r="I149" s="55" t="s">
        <v>83</v>
      </c>
      <c r="J149" s="73">
        <v>866.38</v>
      </c>
      <c r="K149" s="9">
        <f t="shared" si="12"/>
        <v>5.1661770775169202</v>
      </c>
      <c r="L149" s="9">
        <f t="shared" si="20"/>
        <v>6.0362764056495211</v>
      </c>
      <c r="M149" s="9">
        <f t="shared" si="21"/>
        <v>7.5059871694648228</v>
      </c>
      <c r="N149" s="9"/>
      <c r="O149" s="65"/>
      <c r="P149" s="55" t="s">
        <v>83</v>
      </c>
      <c r="Q149" s="73">
        <v>829.06</v>
      </c>
      <c r="R149" s="9">
        <f t="shared" si="14"/>
        <v>4.8752719728786031</v>
      </c>
      <c r="S149" s="9">
        <f t="shared" si="22"/>
        <v>6.8211101376075778</v>
      </c>
      <c r="T149" s="9">
        <f t="shared" si="23"/>
        <v>7.6491592546906517</v>
      </c>
      <c r="V149" s="75"/>
      <c r="W149" s="75"/>
      <c r="X149" s="75"/>
      <c r="Y149" s="75"/>
      <c r="Z149" s="75"/>
      <c r="AA149" s="75"/>
    </row>
    <row r="150" spans="1:27" s="74" customFormat="1" ht="11.25" customHeight="1">
      <c r="A150" s="65"/>
      <c r="B150" s="55" t="s">
        <v>84</v>
      </c>
      <c r="C150" s="73">
        <v>835.93</v>
      </c>
      <c r="D150" s="9">
        <f t="shared" si="17"/>
        <v>4.6676400890444114E-2</v>
      </c>
      <c r="E150" s="9">
        <f t="shared" si="18"/>
        <v>3.6079918693140867</v>
      </c>
      <c r="F150" s="9">
        <f t="shared" si="19"/>
        <v>4.0775417714584483</v>
      </c>
      <c r="G150" s="9"/>
      <c r="H150" s="65"/>
      <c r="I150" s="55" t="s">
        <v>84</v>
      </c>
      <c r="J150" s="73">
        <v>877.8</v>
      </c>
      <c r="K150" s="9">
        <f t="shared" si="12"/>
        <v>1.3181283039774616</v>
      </c>
      <c r="L150" s="9">
        <f t="shared" si="20"/>
        <v>7.4339705774361775</v>
      </c>
      <c r="M150" s="9">
        <f t="shared" si="21"/>
        <v>8.8487674222508694</v>
      </c>
      <c r="N150" s="9"/>
      <c r="O150" s="65"/>
      <c r="P150" s="55" t="s">
        <v>84</v>
      </c>
      <c r="Q150" s="73">
        <v>828.7</v>
      </c>
      <c r="R150" s="9">
        <f t="shared" si="14"/>
        <v>-4.3422671459225626E-2</v>
      </c>
      <c r="S150" s="9">
        <f t="shared" si="22"/>
        <v>6.774725557903416</v>
      </c>
      <c r="T150" s="9">
        <f t="shared" si="23"/>
        <v>7.2820247265195093</v>
      </c>
      <c r="V150" s="75"/>
      <c r="W150" s="75"/>
      <c r="X150" s="75"/>
      <c r="Y150" s="75"/>
      <c r="Z150" s="75"/>
      <c r="AA150" s="75"/>
    </row>
    <row r="151" spans="1:27" s="74" customFormat="1" ht="11.25" customHeight="1">
      <c r="A151" s="65"/>
      <c r="B151" s="55" t="s">
        <v>85</v>
      </c>
      <c r="C151" s="73">
        <v>839.27</v>
      </c>
      <c r="D151" s="9">
        <f t="shared" si="17"/>
        <v>0.39955498666157663</v>
      </c>
      <c r="E151" s="9">
        <f t="shared" si="18"/>
        <v>4.0219627674078495</v>
      </c>
      <c r="F151" s="9">
        <f t="shared" si="19"/>
        <v>4.4816811283877156</v>
      </c>
      <c r="G151" s="9"/>
      <c r="H151" s="65"/>
      <c r="I151" s="55" t="s">
        <v>85</v>
      </c>
      <c r="J151" s="73">
        <v>880.24</v>
      </c>
      <c r="K151" s="9">
        <f t="shared" si="12"/>
        <v>0.27796764638869931</v>
      </c>
      <c r="L151" s="9">
        <f t="shared" si="20"/>
        <v>7.7326022568722008</v>
      </c>
      <c r="M151" s="9">
        <f t="shared" si="21"/>
        <v>7.8712270682957275</v>
      </c>
      <c r="N151" s="9"/>
      <c r="O151" s="65"/>
      <c r="P151" s="55" t="s">
        <v>85</v>
      </c>
      <c r="Q151" s="73">
        <v>829.49</v>
      </c>
      <c r="R151" s="9">
        <f t="shared" si="14"/>
        <v>9.5330034994556279E-2</v>
      </c>
      <c r="S151" s="9">
        <f t="shared" si="22"/>
        <v>6.8765139411431253</v>
      </c>
      <c r="T151" s="9">
        <f t="shared" si="23"/>
        <v>7.0406359284064468</v>
      </c>
      <c r="V151" s="75"/>
      <c r="W151" s="75"/>
      <c r="X151" s="75"/>
      <c r="Y151" s="75"/>
      <c r="Z151" s="75"/>
      <c r="AA151" s="75"/>
    </row>
    <row r="152" spans="1:27" s="74" customFormat="1" ht="11.25" customHeight="1">
      <c r="A152" s="65"/>
      <c r="B152" s="55" t="s">
        <v>86</v>
      </c>
      <c r="C152" s="73">
        <v>841.68</v>
      </c>
      <c r="D152" s="9">
        <f t="shared" si="17"/>
        <v>0.28715431267649638</v>
      </c>
      <c r="E152" s="9">
        <f t="shared" si="18"/>
        <v>4.3206663196251771</v>
      </c>
      <c r="F152" s="9">
        <f t="shared" si="19"/>
        <v>4.6995895011817446</v>
      </c>
      <c r="G152" s="9"/>
      <c r="H152" s="65"/>
      <c r="I152" s="55" t="s">
        <v>86</v>
      </c>
      <c r="J152" s="73">
        <v>878.97</v>
      </c>
      <c r="K152" s="9">
        <f t="shared" si="12"/>
        <v>-0.14427883304553024</v>
      </c>
      <c r="L152" s="9">
        <f t="shared" si="20"/>
        <v>7.5771669155264121</v>
      </c>
      <c r="M152" s="9">
        <f t="shared" si="21"/>
        <v>7.5771669155264121</v>
      </c>
      <c r="N152" s="9"/>
      <c r="O152" s="65"/>
      <c r="P152" s="55" t="s">
        <v>86</v>
      </c>
      <c r="Q152" s="73">
        <v>830.74</v>
      </c>
      <c r="R152" s="9">
        <f t="shared" si="14"/>
        <v>0.15069500536473157</v>
      </c>
      <c r="S152" s="9">
        <f t="shared" si="22"/>
        <v>7.0375715095603697</v>
      </c>
      <c r="T152" s="9">
        <f t="shared" si="23"/>
        <v>7.1950243877261233</v>
      </c>
      <c r="V152" s="75"/>
      <c r="W152" s="75"/>
      <c r="X152" s="75"/>
      <c r="Y152" s="75"/>
      <c r="Z152" s="75"/>
      <c r="AA152" s="75"/>
    </row>
    <row r="153" spans="1:27" s="74" customFormat="1" ht="11.25" customHeight="1">
      <c r="A153" s="65"/>
      <c r="B153" s="55" t="s">
        <v>87</v>
      </c>
      <c r="C153" s="73">
        <v>845.74</v>
      </c>
      <c r="D153" s="8">
        <f t="shared" si="17"/>
        <v>0.48236859614105843</v>
      </c>
      <c r="E153" s="8">
        <f t="shared" si="18"/>
        <v>4.8238764532361644</v>
      </c>
      <c r="F153" s="8">
        <f t="shared" si="19"/>
        <v>4.8238764532361644</v>
      </c>
      <c r="G153" s="9"/>
      <c r="H153" s="65"/>
      <c r="I153" s="55" t="s">
        <v>87</v>
      </c>
      <c r="J153" s="73">
        <v>882.54</v>
      </c>
      <c r="K153" s="8">
        <f t="shared" si="12"/>
        <v>0.40615720673060629</v>
      </c>
      <c r="L153" s="8">
        <f t="shared" si="20"/>
        <v>8.014099331750435</v>
      </c>
      <c r="M153" s="8">
        <f t="shared" si="21"/>
        <v>8.014099331750435</v>
      </c>
      <c r="N153" s="9"/>
      <c r="O153" s="65"/>
      <c r="P153" s="55" t="s">
        <v>87</v>
      </c>
      <c r="Q153" s="73">
        <v>829.28</v>
      </c>
      <c r="R153" s="8">
        <f t="shared" si="14"/>
        <v>-0.17574692442883233</v>
      </c>
      <c r="S153" s="8">
        <f t="shared" si="22"/>
        <v>6.8494562696490124</v>
      </c>
      <c r="T153" s="8">
        <f t="shared" si="23"/>
        <v>6.8494562696490124</v>
      </c>
      <c r="V153" s="75"/>
      <c r="W153" s="75"/>
      <c r="X153" s="75"/>
      <c r="Y153" s="75"/>
      <c r="Z153" s="75"/>
      <c r="AA153" s="75"/>
    </row>
    <row r="154" spans="1:27" s="74" customFormat="1" ht="11.25" customHeight="1">
      <c r="A154" s="49">
        <v>2013</v>
      </c>
      <c r="B154" s="50" t="s">
        <v>76</v>
      </c>
      <c r="C154" s="64">
        <v>846.64</v>
      </c>
      <c r="D154" s="11">
        <f>((C154/C153)-1)*100</f>
        <v>0.1064156833069152</v>
      </c>
      <c r="E154" s="11">
        <f>((C154/C$153)-1)*100</f>
        <v>0.1064156833069152</v>
      </c>
      <c r="F154" s="11">
        <f>((C154/C142)-1)*100</f>
        <v>4.8029312735194951</v>
      </c>
      <c r="G154" s="9"/>
      <c r="H154" s="49">
        <f>A154</f>
        <v>2013</v>
      </c>
      <c r="I154" s="50" t="s">
        <v>76</v>
      </c>
      <c r="J154" s="64">
        <v>883.3</v>
      </c>
      <c r="K154" s="11">
        <f t="shared" si="12"/>
        <v>8.6115076937032242E-2</v>
      </c>
      <c r="L154" s="11">
        <f t="shared" ref="L154:L165" si="24">((J154/J$153)-1)*100</f>
        <v>8.6115076937032242E-2</v>
      </c>
      <c r="M154" s="11">
        <f>((J154/J142)-1)*100</f>
        <v>7.9960875412642185</v>
      </c>
      <c r="N154" s="9"/>
      <c r="O154" s="49">
        <f>A154</f>
        <v>2013</v>
      </c>
      <c r="P154" s="50" t="s">
        <v>76</v>
      </c>
      <c r="Q154" s="64">
        <v>830.73</v>
      </c>
      <c r="R154" s="11">
        <f t="shared" si="14"/>
        <v>0.17485047269920617</v>
      </c>
      <c r="S154" s="11">
        <f t="shared" ref="S154:S165" si="25">((Q154/Q$153)-1)*100</f>
        <v>0.17485047269920617</v>
      </c>
      <c r="T154" s="11">
        <f>((Q154/Q142)-1)*100</f>
        <v>7.0100861769138767</v>
      </c>
      <c r="V154" s="75"/>
      <c r="W154" s="75"/>
      <c r="X154" s="75"/>
      <c r="Y154" s="75"/>
      <c r="Z154" s="75"/>
      <c r="AA154" s="75"/>
    </row>
    <row r="155" spans="1:27" s="74" customFormat="1" ht="11.25" customHeight="1">
      <c r="A155" s="65"/>
      <c r="B155" s="55" t="s">
        <v>77</v>
      </c>
      <c r="C155" s="73">
        <v>851.92</v>
      </c>
      <c r="D155" s="9">
        <f t="shared" ref="D155:D165" si="26">((C155/C154)-1)*100</f>
        <v>0.62364168950201915</v>
      </c>
      <c r="E155" s="9">
        <f t="shared" ref="E155:E165" si="27">((C155/C$153)-1)*100</f>
        <v>0.73072102537421468</v>
      </c>
      <c r="F155" s="9">
        <f t="shared" ref="F155:F165" si="28">((C155/C143)-1)*100</f>
        <v>5.3548020083599157</v>
      </c>
      <c r="G155" s="9"/>
      <c r="H155" s="65"/>
      <c r="I155" s="55" t="s">
        <v>77</v>
      </c>
      <c r="J155" s="73">
        <v>884.74</v>
      </c>
      <c r="K155" s="9">
        <f t="shared" si="12"/>
        <v>0.16302501981206863</v>
      </c>
      <c r="L155" s="9">
        <f t="shared" si="24"/>
        <v>0.24928048587034013</v>
      </c>
      <c r="M155" s="9">
        <f t="shared" ref="M155:M165" si="29">((J155/J143)-1)*100</f>
        <v>8.0862500763545277</v>
      </c>
      <c r="N155" s="9"/>
      <c r="O155" s="65"/>
      <c r="P155" s="55" t="s">
        <v>77</v>
      </c>
      <c r="Q155" s="73">
        <v>831.36</v>
      </c>
      <c r="R155" s="9">
        <f t="shared" si="14"/>
        <v>7.5836914520954757E-2</v>
      </c>
      <c r="S155" s="9">
        <f t="shared" si="25"/>
        <v>0.25081998842368947</v>
      </c>
      <c r="T155" s="9">
        <f t="shared" ref="T155:T165" si="30">((Q155/Q143)-1)*100</f>
        <v>6.3174586935393018</v>
      </c>
      <c r="V155" s="75"/>
      <c r="W155" s="75"/>
      <c r="X155" s="75"/>
      <c r="Y155" s="75"/>
      <c r="Z155" s="75"/>
      <c r="AA155" s="75"/>
    </row>
    <row r="156" spans="1:27" s="74" customFormat="1" ht="11.25" customHeight="1">
      <c r="A156" s="65"/>
      <c r="B156" s="55" t="s">
        <v>78</v>
      </c>
      <c r="C156" s="73">
        <v>852.56</v>
      </c>
      <c r="D156" s="9">
        <f t="shared" si="26"/>
        <v>7.5124424828620917E-2</v>
      </c>
      <c r="E156" s="9">
        <f t="shared" si="27"/>
        <v>0.80639440017025166</v>
      </c>
      <c r="F156" s="9">
        <f t="shared" si="28"/>
        <v>5.0468210941350344</v>
      </c>
      <c r="G156" s="9"/>
      <c r="H156" s="65"/>
      <c r="I156" s="55" t="s">
        <v>78</v>
      </c>
      <c r="J156" s="73">
        <v>883.47</v>
      </c>
      <c r="K156" s="9">
        <f t="shared" si="12"/>
        <v>-0.1435449962700841</v>
      </c>
      <c r="L156" s="9">
        <f t="shared" si="24"/>
        <v>0.10537765993610115</v>
      </c>
      <c r="M156" s="9">
        <f t="shared" si="29"/>
        <v>7.8981436248168224</v>
      </c>
      <c r="N156" s="9"/>
      <c r="O156" s="65"/>
      <c r="P156" s="55" t="s">
        <v>78</v>
      </c>
      <c r="Q156" s="73">
        <v>831.04</v>
      </c>
      <c r="R156" s="9">
        <f t="shared" si="14"/>
        <v>-3.8491147036190387E-2</v>
      </c>
      <c r="S156" s="9">
        <f t="shared" si="25"/>
        <v>0.21223229789697484</v>
      </c>
      <c r="T156" s="9">
        <f t="shared" si="30"/>
        <v>5.9743174485775041</v>
      </c>
      <c r="V156" s="75"/>
      <c r="W156" s="75"/>
      <c r="X156" s="75"/>
      <c r="Y156" s="75"/>
      <c r="Z156" s="75"/>
      <c r="AA156" s="75"/>
    </row>
    <row r="157" spans="1:27" s="74" customFormat="1" ht="11.25" customHeight="1">
      <c r="A157" s="65"/>
      <c r="B157" s="55" t="s">
        <v>79</v>
      </c>
      <c r="C157" s="73">
        <v>857.03</v>
      </c>
      <c r="D157" s="13">
        <f t="shared" si="26"/>
        <v>0.52430327484283001</v>
      </c>
      <c r="E157" s="9">
        <f t="shared" si="27"/>
        <v>1.3349256272613186</v>
      </c>
      <c r="F157" s="9">
        <f t="shared" si="28"/>
        <v>5.6001872889918314</v>
      </c>
      <c r="G157" s="9"/>
      <c r="H157" s="65"/>
      <c r="I157" s="55" t="s">
        <v>79</v>
      </c>
      <c r="J157" s="73">
        <v>885.35</v>
      </c>
      <c r="K157" s="13">
        <f t="shared" si="12"/>
        <v>0.21279726532876797</v>
      </c>
      <c r="L157" s="9">
        <f t="shared" si="24"/>
        <v>0.31839916604348151</v>
      </c>
      <c r="M157" s="9">
        <f t="shared" si="29"/>
        <v>8.1251068610927781</v>
      </c>
      <c r="N157" s="9"/>
      <c r="O157" s="65"/>
      <c r="P157" s="55" t="s">
        <v>79</v>
      </c>
      <c r="Q157" s="73">
        <v>836.43</v>
      </c>
      <c r="R157" s="9">
        <f t="shared" si="14"/>
        <v>0.64858490566037652</v>
      </c>
      <c r="S157" s="9">
        <f t="shared" si="25"/>
        <v>0.86219371020643809</v>
      </c>
      <c r="T157" s="9">
        <f t="shared" si="30"/>
        <v>6.5108875588946846</v>
      </c>
      <c r="V157" s="75"/>
      <c r="W157" s="75"/>
      <c r="X157" s="75"/>
      <c r="Y157" s="75"/>
      <c r="Z157" s="75"/>
      <c r="AA157" s="75"/>
    </row>
    <row r="158" spans="1:27" s="74" customFormat="1" ht="11.25" customHeight="1">
      <c r="A158" s="65"/>
      <c r="B158" s="55" t="s">
        <v>88</v>
      </c>
      <c r="C158" s="73">
        <v>859.66</v>
      </c>
      <c r="D158" s="9">
        <f t="shared" si="26"/>
        <v>0.30687373837554599</v>
      </c>
      <c r="E158" s="9">
        <f t="shared" si="27"/>
        <v>1.6458959018137875</v>
      </c>
      <c r="F158" s="9">
        <f t="shared" si="28"/>
        <v>5.8955407735895582</v>
      </c>
      <c r="G158" s="9"/>
      <c r="H158" s="65"/>
      <c r="I158" s="55" t="s">
        <v>88</v>
      </c>
      <c r="J158" s="73">
        <v>889.26</v>
      </c>
      <c r="K158" s="9">
        <f t="shared" si="12"/>
        <v>0.44163325238606443</v>
      </c>
      <c r="L158" s="9">
        <f t="shared" si="24"/>
        <v>0.76143857502208867</v>
      </c>
      <c r="M158" s="9">
        <f t="shared" si="29"/>
        <v>8.5853837230600138</v>
      </c>
      <c r="N158" s="9"/>
      <c r="O158" s="65"/>
      <c r="P158" s="55" t="s">
        <v>88</v>
      </c>
      <c r="Q158" s="73">
        <v>837.13</v>
      </c>
      <c r="R158" s="9">
        <f t="shared" si="14"/>
        <v>8.3689011632781529E-2</v>
      </c>
      <c r="S158" s="9">
        <f t="shared" si="25"/>
        <v>0.94660428323365409</v>
      </c>
      <c r="T158" s="9">
        <f t="shared" si="30"/>
        <v>6.337330420202214</v>
      </c>
      <c r="V158" s="75"/>
      <c r="W158" s="75"/>
      <c r="X158" s="75"/>
      <c r="Y158" s="75"/>
      <c r="Z158" s="75"/>
      <c r="AA158" s="75"/>
    </row>
    <row r="159" spans="1:27" s="74" customFormat="1" ht="11.25" customHeight="1">
      <c r="A159" s="65"/>
      <c r="B159" s="55" t="s">
        <v>81</v>
      </c>
      <c r="C159" s="73">
        <v>861.15</v>
      </c>
      <c r="D159" s="9">
        <f t="shared" si="26"/>
        <v>0.17332433752879073</v>
      </c>
      <c r="E159" s="9">
        <f t="shared" si="27"/>
        <v>1.8220729775108246</v>
      </c>
      <c r="F159" s="9">
        <f t="shared" si="28"/>
        <v>3.700537077623367</v>
      </c>
      <c r="G159" s="9"/>
      <c r="H159" s="65"/>
      <c r="I159" s="55" t="s">
        <v>81</v>
      </c>
      <c r="J159" s="73">
        <v>891.2</v>
      </c>
      <c r="K159" s="9">
        <f t="shared" si="12"/>
        <v>0.21815891865146764</v>
      </c>
      <c r="L159" s="9">
        <f t="shared" si="24"/>
        <v>0.98125863983502537</v>
      </c>
      <c r="M159" s="9">
        <f t="shared" si="29"/>
        <v>8.3420457584672647</v>
      </c>
      <c r="N159" s="9"/>
      <c r="O159" s="65"/>
      <c r="P159" s="55" t="s">
        <v>81</v>
      </c>
      <c r="Q159" s="73">
        <v>846.71</v>
      </c>
      <c r="R159" s="9">
        <f t="shared" si="14"/>
        <v>1.1443861765795038</v>
      </c>
      <c r="S159" s="9">
        <f t="shared" si="25"/>
        <v>2.1018232683774007</v>
      </c>
      <c r="T159" s="9">
        <f t="shared" si="30"/>
        <v>7.1432186875205694</v>
      </c>
      <c r="V159" s="75"/>
      <c r="W159" s="75"/>
      <c r="X159" s="75"/>
      <c r="Y159" s="75"/>
      <c r="Z159" s="75"/>
      <c r="AA159" s="75"/>
    </row>
    <row r="160" spans="1:27" s="74" customFormat="1" ht="11.25" customHeight="1">
      <c r="A160" s="65"/>
      <c r="B160" s="55" t="s">
        <v>82</v>
      </c>
      <c r="C160" s="73">
        <v>867.15</v>
      </c>
      <c r="D160" s="9">
        <f t="shared" si="26"/>
        <v>0.6967427277477789</v>
      </c>
      <c r="E160" s="9">
        <f t="shared" si="27"/>
        <v>2.5315108662236518</v>
      </c>
      <c r="F160" s="9">
        <f t="shared" si="28"/>
        <v>4.14714996036607</v>
      </c>
      <c r="G160" s="9"/>
      <c r="H160" s="65"/>
      <c r="I160" s="55" t="s">
        <v>82</v>
      </c>
      <c r="J160" s="73">
        <v>892.9</v>
      </c>
      <c r="K160" s="9">
        <f t="shared" si="12"/>
        <v>0.19075403949730951</v>
      </c>
      <c r="L160" s="9">
        <f t="shared" si="24"/>
        <v>1.1738844698257367</v>
      </c>
      <c r="M160" s="9">
        <f t="shared" si="29"/>
        <v>8.3853268917967405</v>
      </c>
      <c r="N160" s="9"/>
      <c r="O160" s="65"/>
      <c r="P160" s="55" t="s">
        <v>82</v>
      </c>
      <c r="Q160" s="73">
        <v>890.82</v>
      </c>
      <c r="R160" s="9">
        <f t="shared" si="14"/>
        <v>5.2095758878482501</v>
      </c>
      <c r="S160" s="9">
        <f t="shared" si="25"/>
        <v>7.4208952344202217</v>
      </c>
      <c r="T160" s="9">
        <f t="shared" si="30"/>
        <v>12.687851034761932</v>
      </c>
      <c r="V160" s="75"/>
      <c r="W160" s="75"/>
      <c r="X160" s="75"/>
      <c r="Y160" s="75"/>
      <c r="Z160" s="75"/>
      <c r="AA160" s="75"/>
    </row>
    <row r="161" spans="1:27" s="74" customFormat="1" ht="11.25" customHeight="1">
      <c r="A161" s="65"/>
      <c r="B161" s="55" t="s">
        <v>83</v>
      </c>
      <c r="C161" s="73">
        <v>903.79</v>
      </c>
      <c r="D161" s="9">
        <f t="shared" si="26"/>
        <v>4.225335870379987</v>
      </c>
      <c r="E161" s="9">
        <f t="shared" si="27"/>
        <v>6.8638115732967631</v>
      </c>
      <c r="F161" s="9">
        <f t="shared" si="28"/>
        <v>8.1683701558273647</v>
      </c>
      <c r="G161" s="9"/>
      <c r="H161" s="65"/>
      <c r="I161" s="55" t="s">
        <v>83</v>
      </c>
      <c r="J161" s="73">
        <v>892.13</v>
      </c>
      <c r="K161" s="9">
        <f t="shared" si="12"/>
        <v>-8.623586067868505E-2</v>
      </c>
      <c r="L161" s="9">
        <f t="shared" si="24"/>
        <v>1.0866362997711265</v>
      </c>
      <c r="M161" s="9">
        <f t="shared" si="29"/>
        <v>2.972136937602432</v>
      </c>
      <c r="N161" s="9"/>
      <c r="O161" s="65"/>
      <c r="P161" s="55" t="s">
        <v>83</v>
      </c>
      <c r="Q161" s="73">
        <v>890.79</v>
      </c>
      <c r="R161" s="9">
        <f t="shared" si="14"/>
        <v>-3.3676837071561216E-3</v>
      </c>
      <c r="S161" s="9">
        <f t="shared" si="25"/>
        <v>7.4172776384333394</v>
      </c>
      <c r="T161" s="9">
        <f t="shared" si="30"/>
        <v>7.4457819699418559</v>
      </c>
      <c r="V161" s="75"/>
      <c r="W161" s="75"/>
      <c r="X161" s="75"/>
      <c r="Y161" s="75"/>
      <c r="Z161" s="75"/>
      <c r="AA161" s="75"/>
    </row>
    <row r="162" spans="1:27" s="74" customFormat="1" ht="11.25" customHeight="1">
      <c r="A162" s="65"/>
      <c r="B162" s="55" t="s">
        <v>84</v>
      </c>
      <c r="C162" s="73">
        <v>908.52</v>
      </c>
      <c r="D162" s="9">
        <f t="shared" si="26"/>
        <v>0.52335166355015339</v>
      </c>
      <c r="E162" s="9">
        <f t="shared" si="27"/>
        <v>7.4230851088987082</v>
      </c>
      <c r="F162" s="9">
        <f t="shared" si="28"/>
        <v>8.6837414616056421</v>
      </c>
      <c r="G162" s="9"/>
      <c r="H162" s="65"/>
      <c r="I162" s="55" t="s">
        <v>84</v>
      </c>
      <c r="J162" s="73">
        <v>892.54</v>
      </c>
      <c r="K162" s="9">
        <f t="shared" si="12"/>
        <v>4.595742772914857E-2</v>
      </c>
      <c r="L162" s="9">
        <f t="shared" si="24"/>
        <v>1.1330931175923986</v>
      </c>
      <c r="M162" s="9">
        <f t="shared" si="29"/>
        <v>1.6791979949874802</v>
      </c>
      <c r="N162" s="9"/>
      <c r="O162" s="65"/>
      <c r="P162" s="55" t="s">
        <v>84</v>
      </c>
      <c r="Q162" s="73">
        <v>891.45</v>
      </c>
      <c r="R162" s="9">
        <f t="shared" si="14"/>
        <v>7.4091536725839902E-2</v>
      </c>
      <c r="S162" s="9">
        <f t="shared" si="25"/>
        <v>7.496864750144705</v>
      </c>
      <c r="T162" s="9">
        <f t="shared" si="30"/>
        <v>7.5721008808977919</v>
      </c>
      <c r="V162" s="75"/>
      <c r="W162" s="75"/>
      <c r="X162" s="75"/>
      <c r="Y162" s="75"/>
      <c r="Z162" s="75"/>
      <c r="AA162" s="75"/>
    </row>
    <row r="163" spans="1:27" s="74" customFormat="1" ht="11.25" customHeight="1">
      <c r="A163" s="65"/>
      <c r="B163" s="55" t="s">
        <v>85</v>
      </c>
      <c r="C163" s="73">
        <v>909.74</v>
      </c>
      <c r="D163" s="9">
        <f t="shared" si="26"/>
        <v>0.13428433055959754</v>
      </c>
      <c r="E163" s="9">
        <f t="shared" si="27"/>
        <v>7.567337479603653</v>
      </c>
      <c r="F163" s="9">
        <f t="shared" si="28"/>
        <v>8.3965827445279917</v>
      </c>
      <c r="G163" s="9"/>
      <c r="H163" s="65"/>
      <c r="I163" s="55" t="s">
        <v>85</v>
      </c>
      <c r="J163" s="73">
        <v>937.68</v>
      </c>
      <c r="K163" s="9">
        <f t="shared" si="12"/>
        <v>5.0574764156228191</v>
      </c>
      <c r="L163" s="9">
        <f t="shared" si="24"/>
        <v>6.2478754504045053</v>
      </c>
      <c r="M163" s="9">
        <f t="shared" si="29"/>
        <v>6.5254930473507056</v>
      </c>
      <c r="N163" s="9"/>
      <c r="O163" s="65"/>
      <c r="P163" s="55" t="s">
        <v>85</v>
      </c>
      <c r="Q163" s="73">
        <v>894.97</v>
      </c>
      <c r="R163" s="9">
        <f t="shared" si="14"/>
        <v>0.39486230298950709</v>
      </c>
      <c r="S163" s="9">
        <f t="shared" si="25"/>
        <v>7.9213293459386547</v>
      </c>
      <c r="T163" s="9">
        <f t="shared" si="30"/>
        <v>7.8940071610266616</v>
      </c>
      <c r="V163" s="75"/>
      <c r="W163" s="75"/>
      <c r="X163" s="75"/>
      <c r="Y163" s="75"/>
      <c r="Z163" s="75"/>
      <c r="AA163" s="75"/>
    </row>
    <row r="164" spans="1:27" s="74" customFormat="1" ht="11.25" customHeight="1">
      <c r="A164" s="65"/>
      <c r="B164" s="55" t="s">
        <v>86</v>
      </c>
      <c r="C164" s="73">
        <v>909.75</v>
      </c>
      <c r="D164" s="9">
        <f t="shared" si="26"/>
        <v>1.0992151603828049E-3</v>
      </c>
      <c r="E164" s="9">
        <f t="shared" si="27"/>
        <v>7.5685198760848449</v>
      </c>
      <c r="F164" s="9">
        <f t="shared" si="28"/>
        <v>8.0873966353008253</v>
      </c>
      <c r="G164" s="9"/>
      <c r="H164" s="65"/>
      <c r="I164" s="55" t="s">
        <v>86</v>
      </c>
      <c r="J164" s="73">
        <v>937.42</v>
      </c>
      <c r="K164" s="9">
        <f t="shared" si="12"/>
        <v>-2.7728009555494371E-2</v>
      </c>
      <c r="L164" s="9">
        <f t="shared" si="24"/>
        <v>6.2184150293471019</v>
      </c>
      <c r="M164" s="9">
        <f t="shared" si="29"/>
        <v>6.6498287768638198</v>
      </c>
      <c r="N164" s="9"/>
      <c r="O164" s="65"/>
      <c r="P164" s="55" t="s">
        <v>86</v>
      </c>
      <c r="Q164" s="73">
        <v>896.33</v>
      </c>
      <c r="R164" s="9">
        <f t="shared" si="14"/>
        <v>0.15196040090730278</v>
      </c>
      <c r="S164" s="9">
        <f t="shared" si="25"/>
        <v>8.0853270306772131</v>
      </c>
      <c r="T164" s="9">
        <f t="shared" si="30"/>
        <v>7.8953703926619712</v>
      </c>
      <c r="V164" s="75"/>
      <c r="W164" s="75"/>
      <c r="X164" s="75"/>
      <c r="Y164" s="75"/>
      <c r="Z164" s="75"/>
      <c r="AA164" s="75"/>
    </row>
    <row r="165" spans="1:27" s="74" customFormat="1" ht="11.25" customHeight="1">
      <c r="A165" s="65"/>
      <c r="B165" s="55" t="s">
        <v>87</v>
      </c>
      <c r="C165" s="73">
        <v>910.83</v>
      </c>
      <c r="D165" s="8">
        <f t="shared" si="26"/>
        <v>0.11871393239901717</v>
      </c>
      <c r="E165" s="8">
        <f t="shared" si="27"/>
        <v>7.6962186960531698</v>
      </c>
      <c r="F165" s="8">
        <f t="shared" si="28"/>
        <v>7.6962186960531698</v>
      </c>
      <c r="G165" s="9"/>
      <c r="H165" s="65"/>
      <c r="I165" s="55" t="s">
        <v>87</v>
      </c>
      <c r="J165" s="73">
        <v>941.91</v>
      </c>
      <c r="K165" s="8">
        <f t="shared" si="12"/>
        <v>0.47897420579889882</v>
      </c>
      <c r="L165" s="8">
        <f t="shared" si="24"/>
        <v>6.7271738391460945</v>
      </c>
      <c r="M165" s="8">
        <f t="shared" si="29"/>
        <v>6.7271738391460945</v>
      </c>
      <c r="N165" s="9"/>
      <c r="O165" s="65"/>
      <c r="P165" s="55" t="s">
        <v>87</v>
      </c>
      <c r="Q165" s="73">
        <v>896.46</v>
      </c>
      <c r="R165" s="8">
        <f t="shared" si="14"/>
        <v>1.450358684860209E-2</v>
      </c>
      <c r="S165" s="8">
        <f t="shared" si="25"/>
        <v>8.1010032799537122</v>
      </c>
      <c r="T165" s="8">
        <f t="shared" si="30"/>
        <v>8.1010032799537122</v>
      </c>
      <c r="V165" s="75"/>
      <c r="W165" s="75"/>
      <c r="X165" s="75"/>
      <c r="Y165" s="75"/>
      <c r="Z165" s="75"/>
      <c r="AA165" s="75"/>
    </row>
    <row r="166" spans="1:27" s="58" customFormat="1" ht="11.25" customHeight="1">
      <c r="A166" s="49">
        <v>2014</v>
      </c>
      <c r="B166" s="50" t="s">
        <v>76</v>
      </c>
      <c r="C166" s="64">
        <v>908.69</v>
      </c>
      <c r="D166" s="11">
        <f>((C166/C165)-1)*100</f>
        <v>-0.23495053961770651</v>
      </c>
      <c r="E166" s="11">
        <f>((C166/C$165)-1)*100</f>
        <v>-0.23495053961770651</v>
      </c>
      <c r="F166" s="11">
        <f>((C166/C154)-1)*100</f>
        <v>7.3289709912123246</v>
      </c>
      <c r="G166" s="9"/>
      <c r="H166" s="49">
        <f>A166</f>
        <v>2014</v>
      </c>
      <c r="I166" s="50" t="s">
        <v>76</v>
      </c>
      <c r="J166" s="64">
        <v>937.37</v>
      </c>
      <c r="K166" s="11">
        <f t="shared" si="12"/>
        <v>-0.48199934176300641</v>
      </c>
      <c r="L166" s="11">
        <f>((J166/J$165)-1)*100</f>
        <v>-0.48199934176300641</v>
      </c>
      <c r="M166" s="11">
        <f>((J166/J154)-1)*100</f>
        <v>6.121363070304553</v>
      </c>
      <c r="N166" s="9"/>
      <c r="O166" s="49">
        <f>A166</f>
        <v>2014</v>
      </c>
      <c r="P166" s="50" t="s">
        <v>76</v>
      </c>
      <c r="Q166" s="64">
        <v>905.29</v>
      </c>
      <c r="R166" s="11">
        <f t="shared" si="14"/>
        <v>0.98498538696649707</v>
      </c>
      <c r="S166" s="11">
        <f>((Q166/Q$165)-1)*100</f>
        <v>0.98498538696649707</v>
      </c>
      <c r="T166" s="11">
        <f>((Q166/Q154)-1)*100</f>
        <v>8.975238645528627</v>
      </c>
    </row>
    <row r="167" spans="1:27" ht="11.25" customHeight="1">
      <c r="A167" s="65"/>
      <c r="B167" s="55" t="s">
        <v>77</v>
      </c>
      <c r="C167" s="73">
        <v>913.7</v>
      </c>
      <c r="D167" s="9">
        <f t="shared" ref="D167:D177" si="31">((C167/C166)-1)*100</f>
        <v>0.55134314232576642</v>
      </c>
      <c r="E167" s="9">
        <f t="shared" ref="E167:E176" si="32">((C167/C$165)-1)*100</f>
        <v>0.31509721902001075</v>
      </c>
      <c r="F167" s="9">
        <f>((C167/C155)-1)*100</f>
        <v>7.2518546342379642</v>
      </c>
      <c r="G167" s="9"/>
      <c r="H167" s="65"/>
      <c r="I167" s="55" t="s">
        <v>77</v>
      </c>
      <c r="J167" s="73">
        <v>940.35</v>
      </c>
      <c r="K167" s="9">
        <f t="shared" si="12"/>
        <v>0.31791075029070637</v>
      </c>
      <c r="L167" s="9">
        <f t="shared" ref="L167:L176" si="33">((J167/J$165)-1)*100</f>
        <v>-0.16562091919609667</v>
      </c>
      <c r="M167" s="9">
        <f t="shared" ref="M167:M176" si="34">((J167/J155)-1)*100</f>
        <v>6.2854623957320888</v>
      </c>
      <c r="N167" s="9"/>
      <c r="O167" s="65"/>
      <c r="P167" s="55" t="s">
        <v>77</v>
      </c>
      <c r="Q167" s="73">
        <v>908.88</v>
      </c>
      <c r="R167" s="9">
        <f t="shared" si="14"/>
        <v>0.39655800903577454</v>
      </c>
      <c r="S167" s="9">
        <f t="shared" ref="S167:S176" si="35">((Q167/Q$165)-1)*100</f>
        <v>1.3854494344421431</v>
      </c>
      <c r="T167" s="9">
        <f t="shared" ref="T167:T176" si="36">((Q167/Q155)-1)*100</f>
        <v>9.3244803695150082</v>
      </c>
    </row>
    <row r="168" spans="1:27" ht="11.25" customHeight="1">
      <c r="A168" s="65"/>
      <c r="B168" s="55" t="s">
        <v>78</v>
      </c>
      <c r="C168" s="73">
        <v>917.47</v>
      </c>
      <c r="D168" s="9">
        <f t="shared" si="31"/>
        <v>0.41260807704934788</v>
      </c>
      <c r="E168" s="9">
        <f t="shared" si="32"/>
        <v>0.72900541264560026</v>
      </c>
      <c r="F168" s="9">
        <f>((C168/C156)-1)*100</f>
        <v>7.6135403959838754</v>
      </c>
      <c r="G168" s="9"/>
      <c r="H168" s="65"/>
      <c r="I168" s="55" t="s">
        <v>78</v>
      </c>
      <c r="J168" s="73">
        <v>942.86</v>
      </c>
      <c r="K168" s="9">
        <f t="shared" si="12"/>
        <v>0.26692189078534323</v>
      </c>
      <c r="L168" s="9">
        <f t="shared" si="33"/>
        <v>0.10085889310018636</v>
      </c>
      <c r="M168" s="9">
        <f t="shared" si="34"/>
        <v>6.7223561637633322</v>
      </c>
      <c r="N168" s="9"/>
      <c r="O168" s="65"/>
      <c r="P168" s="55" t="s">
        <v>78</v>
      </c>
      <c r="Q168" s="73">
        <v>911.97</v>
      </c>
      <c r="R168" s="9">
        <f t="shared" si="14"/>
        <v>0.33997887509902291</v>
      </c>
      <c r="S168" s="9">
        <f t="shared" si="35"/>
        <v>1.7301385449434381</v>
      </c>
      <c r="T168" s="9">
        <f t="shared" si="36"/>
        <v>9.7384000770119439</v>
      </c>
    </row>
    <row r="169" spans="1:27" ht="11.25" customHeight="1">
      <c r="A169" s="65"/>
      <c r="B169" s="55" t="s">
        <v>79</v>
      </c>
      <c r="C169" s="73">
        <v>919.5</v>
      </c>
      <c r="D169" s="13">
        <f t="shared" si="31"/>
        <v>0.22126064067489182</v>
      </c>
      <c r="E169" s="9">
        <f t="shared" si="32"/>
        <v>0.95187905536708861</v>
      </c>
      <c r="F169" s="9">
        <f>((C169/C157)-1)*100</f>
        <v>7.2891264016428758</v>
      </c>
      <c r="G169" s="9"/>
      <c r="H169" s="65"/>
      <c r="I169" s="55" t="s">
        <v>79</v>
      </c>
      <c r="J169" s="73">
        <v>944.27</v>
      </c>
      <c r="K169" s="13">
        <f t="shared" si="12"/>
        <v>0.14954500137878135</v>
      </c>
      <c r="L169" s="9">
        <f t="shared" si="33"/>
        <v>0.25055472391204425</v>
      </c>
      <c r="M169" s="9">
        <f t="shared" si="34"/>
        <v>6.654995199638547</v>
      </c>
      <c r="N169" s="9"/>
      <c r="O169" s="65"/>
      <c r="P169" s="55" t="s">
        <v>79</v>
      </c>
      <c r="Q169" s="73">
        <v>916.01</v>
      </c>
      <c r="R169" s="9">
        <f t="shared" si="14"/>
        <v>0.44299702841101851</v>
      </c>
      <c r="S169" s="9">
        <f t="shared" si="35"/>
        <v>2.1808000356959623</v>
      </c>
      <c r="T169" s="9">
        <f t="shared" si="36"/>
        <v>9.5142450653372244</v>
      </c>
    </row>
    <row r="170" spans="1:27" ht="11.25" customHeight="1">
      <c r="A170" s="65"/>
      <c r="B170" s="55" t="s">
        <v>80</v>
      </c>
      <c r="C170" s="73">
        <v>924.4</v>
      </c>
      <c r="D170" s="9">
        <f t="shared" si="31"/>
        <v>0.53289831430125556</v>
      </c>
      <c r="E170" s="9">
        <f t="shared" si="32"/>
        <v>1.4898499171085655</v>
      </c>
      <c r="F170" s="9">
        <f t="shared" ref="F170:F176" si="37">((C170/C158)-1)*100</f>
        <v>7.5308843030965633</v>
      </c>
      <c r="G170" s="9"/>
      <c r="H170" s="65"/>
      <c r="I170" s="55" t="s">
        <v>80</v>
      </c>
      <c r="J170" s="73">
        <v>948.23</v>
      </c>
      <c r="K170" s="9">
        <f t="shared" si="12"/>
        <v>0.41937157804441405</v>
      </c>
      <c r="L170" s="9">
        <f t="shared" si="33"/>
        <v>0.67097705725600587</v>
      </c>
      <c r="M170" s="9">
        <f t="shared" si="34"/>
        <v>6.6313564086993626</v>
      </c>
      <c r="N170" s="9"/>
      <c r="O170" s="65"/>
      <c r="P170" s="55" t="s">
        <v>80</v>
      </c>
      <c r="Q170" s="73">
        <v>918.16</v>
      </c>
      <c r="R170" s="9">
        <f t="shared" si="14"/>
        <v>0.23471359482973853</v>
      </c>
      <c r="S170" s="9">
        <f t="shared" si="35"/>
        <v>2.4206322646855405</v>
      </c>
      <c r="T170" s="9">
        <f t="shared" si="36"/>
        <v>9.6795001971019978</v>
      </c>
    </row>
    <row r="171" spans="1:27" ht="11.25" customHeight="1">
      <c r="A171" s="65"/>
      <c r="B171" s="55" t="s">
        <v>81</v>
      </c>
      <c r="C171" s="73">
        <v>960.08</v>
      </c>
      <c r="D171" s="9">
        <f t="shared" si="31"/>
        <v>3.8598009519688503</v>
      </c>
      <c r="E171" s="9">
        <f t="shared" si="32"/>
        <v>5.4071561103608889</v>
      </c>
      <c r="F171" s="9">
        <f t="shared" si="37"/>
        <v>11.488126342681305</v>
      </c>
      <c r="G171" s="9"/>
      <c r="H171" s="65"/>
      <c r="I171" s="55" t="s">
        <v>81</v>
      </c>
      <c r="J171" s="73">
        <v>949.33</v>
      </c>
      <c r="K171" s="9">
        <f t="shared" si="12"/>
        <v>0.1160056104531515</v>
      </c>
      <c r="L171" s="9">
        <f t="shared" si="33"/>
        <v>0.78776103874043102</v>
      </c>
      <c r="M171" s="9">
        <f t="shared" si="34"/>
        <v>6.5226660682226267</v>
      </c>
      <c r="N171" s="9"/>
      <c r="O171" s="65"/>
      <c r="P171" s="55" t="s">
        <v>81</v>
      </c>
      <c r="Q171" s="73">
        <v>921.97</v>
      </c>
      <c r="R171" s="9">
        <f t="shared" si="14"/>
        <v>0.41496035549359878</v>
      </c>
      <c r="S171" s="9">
        <f t="shared" si="35"/>
        <v>2.8456372844298583</v>
      </c>
      <c r="T171" s="9">
        <f t="shared" si="36"/>
        <v>8.8885214536263959</v>
      </c>
    </row>
    <row r="172" spans="1:27" ht="11.25" customHeight="1">
      <c r="A172" s="65"/>
      <c r="B172" s="55" t="s">
        <v>82</v>
      </c>
      <c r="C172" s="73">
        <v>962.23</v>
      </c>
      <c r="D172" s="9">
        <f t="shared" si="31"/>
        <v>0.22393967169402895</v>
      </c>
      <c r="E172" s="9">
        <f t="shared" si="32"/>
        <v>5.6432045496964234</v>
      </c>
      <c r="F172" s="9">
        <f t="shared" si="37"/>
        <v>10.964654327394353</v>
      </c>
      <c r="G172" s="9"/>
      <c r="H172" s="65"/>
      <c r="I172" s="55" t="s">
        <v>82</v>
      </c>
      <c r="J172" s="73">
        <v>949.21</v>
      </c>
      <c r="K172" s="9">
        <f t="shared" si="12"/>
        <v>-1.2640493821958199E-2</v>
      </c>
      <c r="L172" s="9">
        <f t="shared" si="33"/>
        <v>0.77502096803303555</v>
      </c>
      <c r="M172" s="9">
        <f t="shared" si="34"/>
        <v>6.3064172919699901</v>
      </c>
      <c r="N172" s="9"/>
      <c r="O172" s="65"/>
      <c r="P172" s="55" t="s">
        <v>82</v>
      </c>
      <c r="Q172" s="73">
        <v>922.49</v>
      </c>
      <c r="R172" s="9">
        <f t="shared" si="14"/>
        <v>5.6400967493508425E-2</v>
      </c>
      <c r="S172" s="9">
        <f t="shared" si="35"/>
        <v>2.9036432188831673</v>
      </c>
      <c r="T172" s="9">
        <f t="shared" si="36"/>
        <v>3.5551514335106837</v>
      </c>
    </row>
    <row r="173" spans="1:27" ht="11.25" customHeight="1">
      <c r="A173" s="65"/>
      <c r="B173" s="55" t="s">
        <v>83</v>
      </c>
      <c r="C173" s="73">
        <v>964.74</v>
      </c>
      <c r="D173" s="9">
        <f t="shared" si="31"/>
        <v>0.26085239495754475</v>
      </c>
      <c r="E173" s="9">
        <f t="shared" si="32"/>
        <v>5.9187773788742071</v>
      </c>
      <c r="F173" s="9">
        <f t="shared" si="37"/>
        <v>6.7438232332732273</v>
      </c>
      <c r="G173" s="9"/>
      <c r="H173" s="65"/>
      <c r="I173" s="55" t="s">
        <v>83</v>
      </c>
      <c r="J173" s="73">
        <v>996.53</v>
      </c>
      <c r="K173" s="9">
        <f t="shared" si="12"/>
        <v>4.9851982174650367</v>
      </c>
      <c r="L173" s="9">
        <f t="shared" si="33"/>
        <v>5.7988555169814493</v>
      </c>
      <c r="M173" s="9">
        <f t="shared" si="34"/>
        <v>11.702330377859727</v>
      </c>
      <c r="N173" s="9"/>
      <c r="O173" s="65"/>
      <c r="P173" s="55" t="s">
        <v>83</v>
      </c>
      <c r="Q173" s="73">
        <v>954.74</v>
      </c>
      <c r="R173" s="9">
        <f t="shared" si="14"/>
        <v>3.4959728560743253</v>
      </c>
      <c r="S173" s="9">
        <f t="shared" si="35"/>
        <v>6.5011266537268853</v>
      </c>
      <c r="T173" s="9">
        <f t="shared" si="36"/>
        <v>7.1790208691161927</v>
      </c>
    </row>
    <row r="174" spans="1:27" ht="11.25" customHeight="1">
      <c r="A174" s="65"/>
      <c r="B174" s="55" t="s">
        <v>84</v>
      </c>
      <c r="C174" s="73">
        <v>964.34</v>
      </c>
      <c r="D174" s="9">
        <f t="shared" si="31"/>
        <v>-4.1461948296950268E-2</v>
      </c>
      <c r="E174" s="9">
        <f t="shared" si="32"/>
        <v>5.8748613901606239</v>
      </c>
      <c r="F174" s="9">
        <f t="shared" si="37"/>
        <v>6.1440584687183497</v>
      </c>
      <c r="G174" s="9"/>
      <c r="H174" s="65"/>
      <c r="I174" s="55" t="s">
        <v>84</v>
      </c>
      <c r="J174" s="73">
        <v>996.22</v>
      </c>
      <c r="K174" s="9">
        <f t="shared" si="12"/>
        <v>-3.1107944567643209E-2</v>
      </c>
      <c r="L174" s="9">
        <f t="shared" si="33"/>
        <v>5.7659436676540388</v>
      </c>
      <c r="M174" s="9">
        <f t="shared" si="34"/>
        <v>11.616286104824436</v>
      </c>
      <c r="N174" s="9"/>
      <c r="O174" s="65"/>
      <c r="P174" s="55" t="s">
        <v>84</v>
      </c>
      <c r="Q174" s="73">
        <v>955.32</v>
      </c>
      <c r="R174" s="9">
        <f t="shared" si="14"/>
        <v>6.074952343047002E-2</v>
      </c>
      <c r="S174" s="9">
        <f t="shared" si="35"/>
        <v>6.5658255806170907</v>
      </c>
      <c r="T174" s="9">
        <f t="shared" si="36"/>
        <v>7.1647316170284414</v>
      </c>
    </row>
    <row r="175" spans="1:27" ht="11.25" customHeight="1">
      <c r="A175" s="65"/>
      <c r="B175" s="55" t="s">
        <v>85</v>
      </c>
      <c r="C175" s="73">
        <v>965.89</v>
      </c>
      <c r="D175" s="9">
        <f t="shared" si="31"/>
        <v>0.16073169214176897</v>
      </c>
      <c r="E175" s="9">
        <f t="shared" si="32"/>
        <v>6.0450358464257725</v>
      </c>
      <c r="F175" s="9">
        <f t="shared" si="37"/>
        <v>6.1720931255083933</v>
      </c>
      <c r="G175" s="9"/>
      <c r="H175" s="65"/>
      <c r="I175" s="55" t="s">
        <v>85</v>
      </c>
      <c r="J175" s="73">
        <v>994.45</v>
      </c>
      <c r="K175" s="9">
        <f t="shared" si="12"/>
        <v>-0.17767159864287008</v>
      </c>
      <c r="L175" s="9">
        <f t="shared" si="33"/>
        <v>5.5780276247199945</v>
      </c>
      <c r="M175" s="9">
        <f t="shared" si="34"/>
        <v>6.0543042402525504</v>
      </c>
      <c r="N175" s="9"/>
      <c r="O175" s="65"/>
      <c r="P175" s="55" t="s">
        <v>85</v>
      </c>
      <c r="Q175" s="73">
        <v>950.43</v>
      </c>
      <c r="R175" s="9">
        <f t="shared" si="14"/>
        <v>-0.51187036804422048</v>
      </c>
      <c r="S175" s="9">
        <f t="shared" si="35"/>
        <v>6.0203466970082165</v>
      </c>
      <c r="T175" s="9">
        <f t="shared" si="36"/>
        <v>6.1968557605282859</v>
      </c>
    </row>
    <row r="176" spans="1:27" ht="11.25" customHeight="1">
      <c r="A176" s="65"/>
      <c r="B176" s="55" t="s">
        <v>86</v>
      </c>
      <c r="C176" s="73">
        <v>964.75</v>
      </c>
      <c r="D176" s="9">
        <f t="shared" si="31"/>
        <v>-0.11802586215821087</v>
      </c>
      <c r="E176" s="9">
        <f t="shared" si="32"/>
        <v>5.9198752785920572</v>
      </c>
      <c r="F176" s="9">
        <f t="shared" si="37"/>
        <v>6.0456169277274041</v>
      </c>
      <c r="G176" s="9"/>
      <c r="H176" s="65"/>
      <c r="I176" s="55" t="s">
        <v>86</v>
      </c>
      <c r="J176" s="73">
        <v>992.55</v>
      </c>
      <c r="K176" s="9">
        <f t="shared" si="12"/>
        <v>-0.19106038513752033</v>
      </c>
      <c r="L176" s="9">
        <f t="shared" si="33"/>
        <v>5.3763098385195995</v>
      </c>
      <c r="M176" s="9">
        <f t="shared" si="34"/>
        <v>5.8810351816688256</v>
      </c>
      <c r="N176" s="9"/>
      <c r="O176" s="65"/>
      <c r="P176" s="55" t="s">
        <v>86</v>
      </c>
      <c r="Q176" s="73">
        <v>953.85</v>
      </c>
      <c r="R176" s="9">
        <f t="shared" si="14"/>
        <v>0.35983712635334619</v>
      </c>
      <c r="S176" s="9">
        <f t="shared" si="35"/>
        <v>6.4018472659125969</v>
      </c>
      <c r="T176" s="9">
        <f t="shared" si="36"/>
        <v>6.4172793502393022</v>
      </c>
    </row>
    <row r="177" spans="1:20" ht="11.25" customHeight="1">
      <c r="A177" s="76"/>
      <c r="B177" s="55" t="s">
        <v>87</v>
      </c>
      <c r="C177" s="73">
        <v>963.16</v>
      </c>
      <c r="D177" s="8">
        <f t="shared" si="31"/>
        <v>-0.16480953614926852</v>
      </c>
      <c r="E177" s="8" t="s">
        <v>89</v>
      </c>
      <c r="F177" s="8" t="s">
        <v>89</v>
      </c>
      <c r="G177" s="9"/>
      <c r="H177" s="76"/>
      <c r="I177" s="55" t="s">
        <v>87</v>
      </c>
      <c r="J177" s="73">
        <v>996.23</v>
      </c>
      <c r="K177" s="8">
        <f t="shared" si="12"/>
        <v>0.37076217822780144</v>
      </c>
      <c r="L177" s="8" t="s">
        <v>90</v>
      </c>
      <c r="M177" s="8" t="s">
        <v>90</v>
      </c>
      <c r="N177" s="9"/>
      <c r="O177" s="76"/>
      <c r="P177" s="55" t="s">
        <v>87</v>
      </c>
      <c r="Q177" s="73">
        <v>961.97</v>
      </c>
      <c r="R177" s="8">
        <f t="shared" si="14"/>
        <v>0.85128688997222479</v>
      </c>
      <c r="S177" s="8" t="s">
        <v>91</v>
      </c>
      <c r="T177" s="8" t="s">
        <v>91</v>
      </c>
    </row>
    <row r="178" spans="1:20" ht="11.25" customHeight="1">
      <c r="A178" s="49">
        <v>2015</v>
      </c>
      <c r="B178" s="50" t="s">
        <v>76</v>
      </c>
      <c r="C178" s="70">
        <v>963.71</v>
      </c>
      <c r="D178" s="9">
        <f>((C178/C177)-1)*100</f>
        <v>5.7103700319793838E-2</v>
      </c>
      <c r="E178" s="9">
        <f t="shared" ref="E178:E189" si="38">((C178/C$177)-1)*100</f>
        <v>5.7103700319793838E-2</v>
      </c>
      <c r="F178" s="9" t="s">
        <v>92</v>
      </c>
      <c r="G178" s="9"/>
      <c r="H178" s="49">
        <v>2015</v>
      </c>
      <c r="I178" s="50" t="s">
        <v>76</v>
      </c>
      <c r="J178" s="70">
        <v>996.25</v>
      </c>
      <c r="K178" s="9">
        <f>((J178/J177)-1)*100</f>
        <v>2.0075685333686977E-3</v>
      </c>
      <c r="L178" s="9">
        <f t="shared" ref="L178:L189" si="39">((J178/J$177)-1)*100</f>
        <v>2.0075685333686977E-3</v>
      </c>
      <c r="M178" s="9" t="s">
        <v>93</v>
      </c>
      <c r="N178" s="9"/>
      <c r="O178" s="49">
        <v>2015</v>
      </c>
      <c r="P178" s="50" t="s">
        <v>76</v>
      </c>
      <c r="Q178" s="70">
        <v>963.27</v>
      </c>
      <c r="R178" s="9">
        <f>((Q178/Q177)-1)*100</f>
        <v>0.13513934945996731</v>
      </c>
      <c r="S178" s="9">
        <f t="shared" ref="S178:S187" si="40">((Q178/Q$177)-1)*100</f>
        <v>0.13513934945996731</v>
      </c>
      <c r="T178" s="9">
        <f>((Q178/Q166)-1)*100</f>
        <v>6.4045775386892601</v>
      </c>
    </row>
    <row r="179" spans="1:20" ht="11.25" customHeight="1">
      <c r="A179" s="65"/>
      <c r="B179" s="55" t="s">
        <v>77</v>
      </c>
      <c r="C179" s="73">
        <v>971.05</v>
      </c>
      <c r="D179" s="9">
        <f t="shared" ref="D179:D242" si="41">((C179/C178)-1)*100</f>
        <v>0.76163991242177431</v>
      </c>
      <c r="E179" s="9">
        <f t="shared" si="38"/>
        <v>0.81917853731467982</v>
      </c>
      <c r="F179" s="9" t="s">
        <v>94</v>
      </c>
      <c r="G179" s="9"/>
      <c r="H179" s="65"/>
      <c r="I179" s="55" t="s">
        <v>77</v>
      </c>
      <c r="J179" s="73">
        <v>997.15</v>
      </c>
      <c r="K179" s="9">
        <f t="shared" ref="K179:K242" si="42">((J179/J178)-1)*100</f>
        <v>9.0338770388953549E-2</v>
      </c>
      <c r="L179" s="9">
        <f t="shared" si="39"/>
        <v>9.2348152535048911E-2</v>
      </c>
      <c r="M179" s="9" t="s">
        <v>95</v>
      </c>
      <c r="N179" s="9"/>
      <c r="O179" s="65"/>
      <c r="P179" s="55" t="s">
        <v>77</v>
      </c>
      <c r="Q179" s="73">
        <v>969.64</v>
      </c>
      <c r="R179" s="9">
        <f t="shared" ref="R179:R242" si="43">((Q179/Q178)-1)*100</f>
        <v>0.66128915049779025</v>
      </c>
      <c r="S179" s="9">
        <f t="shared" si="40"/>
        <v>0.7973221618137627</v>
      </c>
      <c r="T179" s="9" t="s">
        <v>96</v>
      </c>
    </row>
    <row r="180" spans="1:20" ht="11.25" customHeight="1">
      <c r="A180" s="65"/>
      <c r="B180" s="55" t="s">
        <v>78</v>
      </c>
      <c r="C180" s="73">
        <v>971.84</v>
      </c>
      <c r="D180" s="9">
        <f t="shared" si="41"/>
        <v>8.1355234025037859E-2</v>
      </c>
      <c r="E180" s="9">
        <f t="shared" si="38"/>
        <v>0.90120021595581079</v>
      </c>
      <c r="F180" s="9" t="s">
        <v>97</v>
      </c>
      <c r="G180" s="9"/>
      <c r="H180" s="65"/>
      <c r="I180" s="55" t="s">
        <v>78</v>
      </c>
      <c r="J180" s="73">
        <v>996.41</v>
      </c>
      <c r="K180" s="9">
        <f t="shared" si="42"/>
        <v>-7.4211502782928207E-2</v>
      </c>
      <c r="L180" s="9">
        <f t="shared" si="39"/>
        <v>1.8068116800340484E-2</v>
      </c>
      <c r="M180" s="9" t="s">
        <v>98</v>
      </c>
      <c r="N180" s="9"/>
      <c r="O180" s="65"/>
      <c r="P180" s="55" t="s">
        <v>78</v>
      </c>
      <c r="Q180" s="73">
        <v>971.86</v>
      </c>
      <c r="R180" s="9">
        <f t="shared" si="43"/>
        <v>0.22895095086836736</v>
      </c>
      <c r="S180" s="9">
        <f t="shared" si="40"/>
        <v>1.0280985893530881</v>
      </c>
      <c r="T180" s="9">
        <f>((Q180/Q168)-1)*100</f>
        <v>6.5671019880039871</v>
      </c>
    </row>
    <row r="181" spans="1:20" ht="11.25" customHeight="1">
      <c r="A181" s="65"/>
      <c r="B181" s="55" t="s">
        <v>79</v>
      </c>
      <c r="C181" s="73">
        <v>971.26</v>
      </c>
      <c r="D181" s="9">
        <f t="shared" si="41"/>
        <v>-5.9680605861056613E-2</v>
      </c>
      <c r="E181" s="9">
        <f t="shared" si="38"/>
        <v>0.84098176834586091</v>
      </c>
      <c r="F181" s="9" t="s">
        <v>99</v>
      </c>
      <c r="G181" s="9"/>
      <c r="H181" s="65"/>
      <c r="I181" s="55" t="s">
        <v>79</v>
      </c>
      <c r="J181" s="73">
        <v>998.08</v>
      </c>
      <c r="K181" s="9">
        <f t="shared" si="42"/>
        <v>0.16760169006735381</v>
      </c>
      <c r="L181" s="9">
        <f t="shared" si="39"/>
        <v>0.18570008933680437</v>
      </c>
      <c r="M181" s="9" t="s">
        <v>100</v>
      </c>
      <c r="N181" s="9"/>
      <c r="O181" s="65"/>
      <c r="P181" s="55" t="s">
        <v>79</v>
      </c>
      <c r="Q181" s="73">
        <v>972.19</v>
      </c>
      <c r="R181" s="9">
        <f t="shared" si="43"/>
        <v>3.3955507994987144E-2</v>
      </c>
      <c r="S181" s="9">
        <f t="shared" si="40"/>
        <v>1.0624031934467926</v>
      </c>
      <c r="T181" s="9">
        <f>((Q181/Q169)-1)*100</f>
        <v>6.1331208174583374</v>
      </c>
    </row>
    <row r="182" spans="1:20" ht="11.25" customHeight="1">
      <c r="A182" s="65"/>
      <c r="B182" s="55" t="s">
        <v>80</v>
      </c>
      <c r="C182" s="73">
        <v>975.14</v>
      </c>
      <c r="D182" s="9">
        <f t="shared" si="41"/>
        <v>0.39948108642382518</v>
      </c>
      <c r="E182" s="9">
        <f t="shared" si="38"/>
        <v>1.2438224178745072</v>
      </c>
      <c r="F182" s="9">
        <f t="shared" ref="F182:F189" si="44">((C182/C170)-1)*100</f>
        <v>5.4889658156642263</v>
      </c>
      <c r="G182" s="9"/>
      <c r="H182" s="65"/>
      <c r="I182" s="55" t="s">
        <v>80</v>
      </c>
      <c r="J182" s="73">
        <v>999.26</v>
      </c>
      <c r="K182" s="9">
        <f t="shared" si="42"/>
        <v>0.1182269958319937</v>
      </c>
      <c r="L182" s="9" t="s">
        <v>101</v>
      </c>
      <c r="M182" s="9" t="s">
        <v>102</v>
      </c>
      <c r="N182" s="9"/>
      <c r="O182" s="65"/>
      <c r="P182" s="55" t="s">
        <v>80</v>
      </c>
      <c r="Q182" s="73">
        <v>973.74</v>
      </c>
      <c r="R182" s="9">
        <f t="shared" si="43"/>
        <v>0.15943385552206202</v>
      </c>
      <c r="S182" s="9">
        <f t="shared" si="40"/>
        <v>1.2235308793413502</v>
      </c>
      <c r="T182" s="9" t="s">
        <v>103</v>
      </c>
    </row>
    <row r="183" spans="1:20" ht="11.25" customHeight="1">
      <c r="A183" s="65"/>
      <c r="B183" s="55" t="s">
        <v>81</v>
      </c>
      <c r="C183" s="73">
        <v>1010.45</v>
      </c>
      <c r="D183" s="9">
        <f t="shared" si="41"/>
        <v>3.6210185204175849</v>
      </c>
      <c r="E183" s="9">
        <f t="shared" si="38"/>
        <v>4.9098799784044189</v>
      </c>
      <c r="F183" s="9" t="s">
        <v>104</v>
      </c>
      <c r="G183" s="9"/>
      <c r="H183" s="65"/>
      <c r="I183" s="55" t="s">
        <v>81</v>
      </c>
      <c r="J183" s="73">
        <v>1000.04</v>
      </c>
      <c r="K183" s="9">
        <f t="shared" si="42"/>
        <v>7.8057762744432324E-2</v>
      </c>
      <c r="L183" s="9" t="s">
        <v>105</v>
      </c>
      <c r="M183" s="9" t="s">
        <v>106</v>
      </c>
      <c r="N183" s="9"/>
      <c r="O183" s="65"/>
      <c r="P183" s="55" t="s">
        <v>81</v>
      </c>
      <c r="Q183" s="73">
        <v>975.87</v>
      </c>
      <c r="R183" s="9">
        <f t="shared" si="43"/>
        <v>0.21874422330396825</v>
      </c>
      <c r="S183" s="9" t="s">
        <v>107</v>
      </c>
      <c r="T183" s="9" t="s">
        <v>108</v>
      </c>
    </row>
    <row r="184" spans="1:20" ht="11.25" customHeight="1">
      <c r="A184" s="65"/>
      <c r="B184" s="55" t="s">
        <v>82</v>
      </c>
      <c r="C184" s="73">
        <v>1015.13</v>
      </c>
      <c r="D184" s="9">
        <f t="shared" si="41"/>
        <v>0.46315997822752308</v>
      </c>
      <c r="E184" s="9" t="s">
        <v>109</v>
      </c>
      <c r="F184" s="9">
        <f t="shared" si="44"/>
        <v>5.4976460929299531</v>
      </c>
      <c r="G184" s="9"/>
      <c r="H184" s="65"/>
      <c r="I184" s="55" t="s">
        <v>82</v>
      </c>
      <c r="J184" s="73">
        <v>1003.87</v>
      </c>
      <c r="K184" s="9">
        <f t="shared" si="42"/>
        <v>0.38298468061277458</v>
      </c>
      <c r="L184" s="9">
        <f t="shared" si="39"/>
        <v>0.76689117974764187</v>
      </c>
      <c r="M184" s="9" t="s">
        <v>110</v>
      </c>
      <c r="N184" s="9"/>
      <c r="O184" s="65"/>
      <c r="P184" s="55" t="s">
        <v>82</v>
      </c>
      <c r="Q184" s="73">
        <v>980.38</v>
      </c>
      <c r="R184" s="9">
        <f t="shared" si="43"/>
        <v>0.46215172102841429</v>
      </c>
      <c r="S184" s="9">
        <f t="shared" si="40"/>
        <v>1.9137810950445422</v>
      </c>
      <c r="T184" s="9">
        <f>((Q184/Q172)-1)*100</f>
        <v>6.2754067794772883</v>
      </c>
    </row>
    <row r="185" spans="1:20" ht="11.25" customHeight="1">
      <c r="A185" s="65"/>
      <c r="B185" s="55" t="s">
        <v>83</v>
      </c>
      <c r="C185" s="73">
        <v>1016.69</v>
      </c>
      <c r="D185" s="9">
        <f t="shared" si="41"/>
        <v>0.1536748987814418</v>
      </c>
      <c r="E185" s="9" t="s">
        <v>111</v>
      </c>
      <c r="F185" s="9">
        <f t="shared" si="44"/>
        <v>5.3848705350664439</v>
      </c>
      <c r="G185" s="9"/>
      <c r="H185" s="65"/>
      <c r="I185" s="55" t="s">
        <v>83</v>
      </c>
      <c r="J185" s="73">
        <v>1039.31</v>
      </c>
      <c r="K185" s="9">
        <f t="shared" si="42"/>
        <v>3.5303375935130887</v>
      </c>
      <c r="L185" s="9" t="s">
        <v>112</v>
      </c>
      <c r="M185" s="9" t="s">
        <v>113</v>
      </c>
      <c r="N185" s="9"/>
      <c r="O185" s="65"/>
      <c r="P185" s="55" t="s">
        <v>83</v>
      </c>
      <c r="Q185" s="73">
        <v>1022.41</v>
      </c>
      <c r="R185" s="9">
        <f t="shared" si="43"/>
        <v>4.287113160203182</v>
      </c>
      <c r="S185" s="9" t="s">
        <v>93</v>
      </c>
      <c r="T185" s="9">
        <f>((Q185/Q173)-1)*100</f>
        <v>7.0877935354127786</v>
      </c>
    </row>
    <row r="186" spans="1:20" ht="11.25" customHeight="1">
      <c r="A186" s="65"/>
      <c r="B186" s="55" t="s">
        <v>84</v>
      </c>
      <c r="C186" s="73">
        <v>1015.89</v>
      </c>
      <c r="D186" s="9">
        <f t="shared" si="41"/>
        <v>-7.8686718665477162E-2</v>
      </c>
      <c r="E186" s="9">
        <f t="shared" si="38"/>
        <v>5.4746874870218898</v>
      </c>
      <c r="F186" s="9" t="s">
        <v>114</v>
      </c>
      <c r="G186" s="9"/>
      <c r="H186" s="65"/>
      <c r="I186" s="55" t="s">
        <v>84</v>
      </c>
      <c r="J186" s="73">
        <v>1043.1600000000001</v>
      </c>
      <c r="K186" s="9">
        <f t="shared" si="42"/>
        <v>0.37043807911019133</v>
      </c>
      <c r="L186" s="9" t="s">
        <v>115</v>
      </c>
      <c r="M186" s="9">
        <f>((J186/J174)-1)*100</f>
        <v>4.7118106442352037</v>
      </c>
      <c r="N186" s="9"/>
      <c r="O186" s="65"/>
      <c r="P186" s="55" t="s">
        <v>84</v>
      </c>
      <c r="Q186" s="73">
        <v>1022.05</v>
      </c>
      <c r="R186" s="9">
        <f t="shared" si="43"/>
        <v>-3.5210923210848843E-2</v>
      </c>
      <c r="S186" s="9" t="s">
        <v>116</v>
      </c>
      <c r="T186" s="9" t="s">
        <v>117</v>
      </c>
    </row>
    <row r="187" spans="1:20" ht="11.25" customHeight="1">
      <c r="A187" s="65"/>
      <c r="B187" s="55" t="s">
        <v>85</v>
      </c>
      <c r="C187" s="73">
        <v>1013.89</v>
      </c>
      <c r="D187" s="9">
        <f t="shared" si="41"/>
        <v>-0.19687170855112734</v>
      </c>
      <c r="E187" s="9" t="s">
        <v>118</v>
      </c>
      <c r="F187" s="9" t="s">
        <v>119</v>
      </c>
      <c r="G187" s="9"/>
      <c r="H187" s="65"/>
      <c r="I187" s="55" t="s">
        <v>85</v>
      </c>
      <c r="J187" s="73">
        <v>1043.49</v>
      </c>
      <c r="K187" s="9">
        <f t="shared" si="42"/>
        <v>3.1634648567813173E-2</v>
      </c>
      <c r="L187" s="9" t="s">
        <v>120</v>
      </c>
      <c r="M187" s="9">
        <f>((J187/J175)-1)*100</f>
        <v>4.9313690984966518</v>
      </c>
      <c r="N187" s="9"/>
      <c r="O187" s="65"/>
      <c r="P187" s="55" t="s">
        <v>85</v>
      </c>
      <c r="Q187" s="73">
        <v>1024.04</v>
      </c>
      <c r="R187" s="9">
        <f t="shared" si="43"/>
        <v>0.19470671689252317</v>
      </c>
      <c r="S187" s="9">
        <f t="shared" si="40"/>
        <v>6.4523841699845041</v>
      </c>
      <c r="T187" s="9">
        <f>((Q187/Q175)-1)*100</f>
        <v>7.7449154593184133</v>
      </c>
    </row>
    <row r="188" spans="1:20" ht="11.25" customHeight="1">
      <c r="A188" s="65"/>
      <c r="B188" s="55" t="s">
        <v>86</v>
      </c>
      <c r="C188" s="73">
        <v>1018.35</v>
      </c>
      <c r="D188" s="9">
        <f t="shared" si="41"/>
        <v>0.43988992888774892</v>
      </c>
      <c r="E188" s="9" t="s">
        <v>121</v>
      </c>
      <c r="F188" s="9" t="s">
        <v>111</v>
      </c>
      <c r="G188" s="9"/>
      <c r="H188" s="65"/>
      <c r="I188" s="55" t="s">
        <v>86</v>
      </c>
      <c r="J188" s="73">
        <v>1044.47</v>
      </c>
      <c r="K188" s="9">
        <f t="shared" si="42"/>
        <v>9.3915610116046544E-2</v>
      </c>
      <c r="L188" s="9">
        <f t="shared" si="39"/>
        <v>4.8422553024903836</v>
      </c>
      <c r="M188" s="9">
        <f>((J188/J176)-1)*100</f>
        <v>5.2309707319530663</v>
      </c>
      <c r="N188" s="9"/>
      <c r="O188" s="65"/>
      <c r="P188" s="55" t="s">
        <v>86</v>
      </c>
      <c r="Q188" s="73">
        <v>1026.74</v>
      </c>
      <c r="R188" s="9">
        <f t="shared" si="43"/>
        <v>0.26366157571970916</v>
      </c>
      <c r="S188" s="9" t="s">
        <v>122</v>
      </c>
      <c r="T188" s="9" t="s">
        <v>123</v>
      </c>
    </row>
    <row r="189" spans="1:20" ht="11.25" customHeight="1">
      <c r="A189" s="76"/>
      <c r="B189" s="55" t="s">
        <v>87</v>
      </c>
      <c r="C189" s="73">
        <v>1019.74</v>
      </c>
      <c r="D189" s="9">
        <f t="shared" si="41"/>
        <v>0.13649531104236168</v>
      </c>
      <c r="E189" s="9">
        <f t="shared" si="38"/>
        <v>5.8744133892603578</v>
      </c>
      <c r="F189" s="9">
        <f t="shared" si="44"/>
        <v>5.8744133892603578</v>
      </c>
      <c r="G189" s="9"/>
      <c r="H189" s="76"/>
      <c r="I189" s="55" t="s">
        <v>87</v>
      </c>
      <c r="J189" s="73">
        <v>1048.4000000000001</v>
      </c>
      <c r="K189" s="9">
        <f t="shared" si="42"/>
        <v>0.37626738920217839</v>
      </c>
      <c r="L189" s="9">
        <f t="shared" si="39"/>
        <v>5.2367425192977546</v>
      </c>
      <c r="M189" s="9">
        <f>((J189/J177)-1)*100</f>
        <v>5.2367425192977546</v>
      </c>
      <c r="N189" s="9"/>
      <c r="O189" s="76"/>
      <c r="P189" s="55" t="s">
        <v>87</v>
      </c>
      <c r="Q189" s="73">
        <v>1021.53</v>
      </c>
      <c r="R189" s="9">
        <f t="shared" si="43"/>
        <v>-0.50743128737558152</v>
      </c>
      <c r="S189" s="9" t="s">
        <v>124</v>
      </c>
      <c r="T189" s="9" t="s">
        <v>124</v>
      </c>
    </row>
    <row r="190" spans="1:20" ht="11.25" customHeight="1">
      <c r="A190" s="49">
        <v>2016</v>
      </c>
      <c r="B190" s="50" t="s">
        <v>76</v>
      </c>
      <c r="C190" s="70">
        <v>1024.68</v>
      </c>
      <c r="D190" s="11">
        <f t="shared" si="41"/>
        <v>0.4844372094847671</v>
      </c>
      <c r="E190" s="11">
        <f t="shared" ref="E190:E199" si="45">((C190/C$189)-1)*100</f>
        <v>0.4844372094847671</v>
      </c>
      <c r="F190" s="11" t="s">
        <v>125</v>
      </c>
      <c r="G190" s="9"/>
      <c r="H190" s="49">
        <v>2016</v>
      </c>
      <c r="I190" s="50" t="s">
        <v>76</v>
      </c>
      <c r="J190" s="70">
        <v>1054.28</v>
      </c>
      <c r="K190" s="11">
        <f t="shared" si="42"/>
        <v>0.56085463563524396</v>
      </c>
      <c r="L190" s="11">
        <f>((J190/J$189)-1)*100</f>
        <v>0.56085463563524396</v>
      </c>
      <c r="M190" s="11" t="s">
        <v>126</v>
      </c>
      <c r="N190" s="9"/>
      <c r="O190" s="49">
        <v>2016</v>
      </c>
      <c r="P190" s="50" t="s">
        <v>76</v>
      </c>
      <c r="Q190" s="70">
        <v>1026.75</v>
      </c>
      <c r="R190" s="11">
        <f t="shared" si="43"/>
        <v>0.51099820856950195</v>
      </c>
      <c r="S190" s="11">
        <f t="shared" ref="S190:S201" si="46">((Q190/Q$189)-1)*100</f>
        <v>0.51099820856950195</v>
      </c>
      <c r="T190" s="11" t="s">
        <v>127</v>
      </c>
    </row>
    <row r="191" spans="1:20" ht="11.25" customHeight="1">
      <c r="A191" s="65"/>
      <c r="B191" s="55" t="s">
        <v>77</v>
      </c>
      <c r="C191" s="73">
        <v>1030.79</v>
      </c>
      <c r="D191" s="9">
        <f t="shared" si="41"/>
        <v>0.59628371784361534</v>
      </c>
      <c r="E191" s="9">
        <f t="shared" si="45"/>
        <v>1.0836095475317276</v>
      </c>
      <c r="F191" s="9" t="s">
        <v>128</v>
      </c>
      <c r="G191" s="9"/>
      <c r="H191" s="65"/>
      <c r="I191" s="55" t="s">
        <v>77</v>
      </c>
      <c r="J191" s="73">
        <v>1053.97</v>
      </c>
      <c r="K191" s="9">
        <f t="shared" si="42"/>
        <v>-2.9403953408957406E-2</v>
      </c>
      <c r="L191" s="9">
        <f>((J191/J$189)-1)*100</f>
        <v>0.5312857687905348</v>
      </c>
      <c r="M191" s="9">
        <f>((J191/J179)-1)*100</f>
        <v>5.6982399839542675</v>
      </c>
      <c r="N191" s="9"/>
      <c r="O191" s="65"/>
      <c r="P191" s="55" t="s">
        <v>77</v>
      </c>
      <c r="Q191" s="73">
        <v>1032.07</v>
      </c>
      <c r="R191" s="9">
        <f t="shared" si="43"/>
        <v>0.51813976138299633</v>
      </c>
      <c r="S191" s="9">
        <f t="shared" si="46"/>
        <v>1.0317856548510473</v>
      </c>
      <c r="T191" s="9" t="s">
        <v>129</v>
      </c>
    </row>
    <row r="192" spans="1:20" ht="11.25" customHeight="1">
      <c r="A192" s="65"/>
      <c r="B192" s="55" t="s">
        <v>78</v>
      </c>
      <c r="C192" s="73">
        <v>1036.76</v>
      </c>
      <c r="D192" s="9">
        <f t="shared" si="41"/>
        <v>0.57916743468602316</v>
      </c>
      <c r="E192" s="9">
        <f t="shared" si="45"/>
        <v>1.6690528958361872</v>
      </c>
      <c r="F192" s="9" t="s">
        <v>130</v>
      </c>
      <c r="G192" s="9"/>
      <c r="H192" s="65"/>
      <c r="I192" s="55" t="s">
        <v>78</v>
      </c>
      <c r="J192" s="73">
        <v>1055.8</v>
      </c>
      <c r="K192" s="9">
        <f t="shared" si="42"/>
        <v>0.17362923043349188</v>
      </c>
      <c r="L192" s="9" t="s">
        <v>131</v>
      </c>
      <c r="M192" s="9">
        <f>((J192/J180)-1)*100</f>
        <v>5.9603978282032566</v>
      </c>
      <c r="N192" s="9"/>
      <c r="O192" s="65"/>
      <c r="P192" s="55" t="s">
        <v>78</v>
      </c>
      <c r="Q192" s="73">
        <v>1034.27</v>
      </c>
      <c r="R192" s="9">
        <f t="shared" si="43"/>
        <v>0.21316383578633413</v>
      </c>
      <c r="S192" s="9" t="s">
        <v>132</v>
      </c>
      <c r="T192" s="9" t="s">
        <v>133</v>
      </c>
    </row>
    <row r="193" spans="1:20" ht="11.25" customHeight="1">
      <c r="A193" s="65"/>
      <c r="B193" s="55" t="s">
        <v>79</v>
      </c>
      <c r="C193" s="73">
        <v>1043.77</v>
      </c>
      <c r="D193" s="9">
        <f t="shared" si="41"/>
        <v>0.67614491299818891</v>
      </c>
      <c r="E193" s="9">
        <f t="shared" si="45"/>
        <v>2.3564830250848212</v>
      </c>
      <c r="F193" s="9" t="s">
        <v>134</v>
      </c>
      <c r="G193" s="9"/>
      <c r="H193" s="65"/>
      <c r="I193" s="55" t="s">
        <v>79</v>
      </c>
      <c r="J193" s="73">
        <v>1059.3900000000001</v>
      </c>
      <c r="K193" s="9">
        <f t="shared" si="42"/>
        <v>0.34002652017428581</v>
      </c>
      <c r="L193" s="9" t="s">
        <v>135</v>
      </c>
      <c r="M193" s="9">
        <f>((J193/J181)-1)*100</f>
        <v>6.1427941647964168</v>
      </c>
      <c r="N193" s="9"/>
      <c r="O193" s="65"/>
      <c r="P193" s="55" t="s">
        <v>79</v>
      </c>
      <c r="Q193" s="73">
        <v>1039.46</v>
      </c>
      <c r="R193" s="9">
        <f t="shared" si="43"/>
        <v>0.50180320419233038</v>
      </c>
      <c r="S193" s="9" t="s">
        <v>136</v>
      </c>
      <c r="T193" s="9" t="s">
        <v>137</v>
      </c>
    </row>
    <row r="194" spans="1:20" ht="11.25" customHeight="1">
      <c r="A194" s="65"/>
      <c r="B194" s="55" t="s">
        <v>80</v>
      </c>
      <c r="C194" s="73">
        <v>1085.1199999999999</v>
      </c>
      <c r="D194" s="9">
        <f t="shared" si="41"/>
        <v>3.9616007357942795</v>
      </c>
      <c r="E194" s="9">
        <f t="shared" si="45"/>
        <v>6.4114382097397282</v>
      </c>
      <c r="F194" s="9" t="s">
        <v>138</v>
      </c>
      <c r="G194" s="9"/>
      <c r="H194" s="65"/>
      <c r="I194" s="55" t="s">
        <v>80</v>
      </c>
      <c r="J194" s="73">
        <v>1055.27</v>
      </c>
      <c r="K194" s="9">
        <f t="shared" si="42"/>
        <v>-0.38890304798044895</v>
      </c>
      <c r="L194" s="9" t="s">
        <v>139</v>
      </c>
      <c r="M194" s="9" t="s">
        <v>140</v>
      </c>
      <c r="N194" s="9"/>
      <c r="O194" s="65"/>
      <c r="P194" s="55" t="s">
        <v>80</v>
      </c>
      <c r="Q194" s="73">
        <v>1043.05</v>
      </c>
      <c r="R194" s="9">
        <f t="shared" si="43"/>
        <v>0.34537163527215142</v>
      </c>
      <c r="S194" s="9">
        <f t="shared" si="46"/>
        <v>2.106643955635179</v>
      </c>
      <c r="T194" s="9" t="s">
        <v>141</v>
      </c>
    </row>
    <row r="195" spans="1:20" ht="11.25" customHeight="1">
      <c r="A195" s="65"/>
      <c r="B195" s="55" t="s">
        <v>81</v>
      </c>
      <c r="C195" s="73">
        <v>1087.32</v>
      </c>
      <c r="D195" s="9">
        <f t="shared" si="41"/>
        <v>0.20274255381893536</v>
      </c>
      <c r="E195" s="9">
        <f t="shared" si="45"/>
        <v>6.6271794771216141</v>
      </c>
      <c r="F195" s="9" t="s">
        <v>142</v>
      </c>
      <c r="G195" s="9"/>
      <c r="H195" s="65"/>
      <c r="I195" s="55" t="s">
        <v>81</v>
      </c>
      <c r="J195" s="73">
        <v>1054.05</v>
      </c>
      <c r="K195" s="9">
        <f t="shared" si="42"/>
        <v>-0.11561022297611467</v>
      </c>
      <c r="L195" s="9" t="s">
        <v>143</v>
      </c>
      <c r="M195" s="9" t="s">
        <v>144</v>
      </c>
      <c r="N195" s="9"/>
      <c r="O195" s="65"/>
      <c r="P195" s="55" t="s">
        <v>81</v>
      </c>
      <c r="Q195" s="73">
        <v>1046.4100000000001</v>
      </c>
      <c r="R195" s="9">
        <f t="shared" si="43"/>
        <v>0.32213220842722823</v>
      </c>
      <c r="S195" s="9" t="s">
        <v>145</v>
      </c>
      <c r="T195" s="9" t="s">
        <v>146</v>
      </c>
    </row>
    <row r="196" spans="1:20" ht="11.25" customHeight="1">
      <c r="A196" s="65"/>
      <c r="B196" s="55" t="s">
        <v>82</v>
      </c>
      <c r="C196" s="73">
        <v>1087.1600000000001</v>
      </c>
      <c r="D196" s="9">
        <f t="shared" si="41"/>
        <v>-1.4715079277471954E-2</v>
      </c>
      <c r="E196" s="9" t="s">
        <v>147</v>
      </c>
      <c r="F196" s="9">
        <f>((C196/C184)-1)*100</f>
        <v>7.0956429225813578</v>
      </c>
      <c r="G196" s="9"/>
      <c r="H196" s="65"/>
      <c r="I196" s="55" t="s">
        <v>82</v>
      </c>
      <c r="J196" s="73">
        <v>1055.1300000000001</v>
      </c>
      <c r="K196" s="9">
        <f t="shared" si="42"/>
        <v>0.1024619325459053</v>
      </c>
      <c r="L196" s="9" t="s">
        <v>148</v>
      </c>
      <c r="M196" s="9" t="s">
        <v>149</v>
      </c>
      <c r="N196" s="9"/>
      <c r="O196" s="65"/>
      <c r="P196" s="55" t="s">
        <v>82</v>
      </c>
      <c r="Q196" s="73">
        <v>1046.3699999999999</v>
      </c>
      <c r="R196" s="9" t="s">
        <v>150</v>
      </c>
      <c r="S196" s="9">
        <f t="shared" si="46"/>
        <v>2.4316466476755449</v>
      </c>
      <c r="T196" s="9" t="s">
        <v>151</v>
      </c>
    </row>
    <row r="197" spans="1:20" ht="11.25" customHeight="1">
      <c r="A197" s="65"/>
      <c r="B197" s="55" t="s">
        <v>83</v>
      </c>
      <c r="C197" s="73">
        <v>1089.3399999999999</v>
      </c>
      <c r="D197" s="9">
        <f t="shared" si="41"/>
        <v>0.20052246219506298</v>
      </c>
      <c r="E197" s="9">
        <f t="shared" si="45"/>
        <v>6.8252691862631609</v>
      </c>
      <c r="F197" s="9">
        <f>((C197/C185)-1)*100</f>
        <v>7.1457376388082805</v>
      </c>
      <c r="G197" s="9"/>
      <c r="H197" s="65"/>
      <c r="I197" s="55" t="s">
        <v>83</v>
      </c>
      <c r="J197" s="73">
        <v>1111.67</v>
      </c>
      <c r="K197" s="9">
        <f t="shared" si="42"/>
        <v>5.358581407030405</v>
      </c>
      <c r="L197" s="9" t="s">
        <v>152</v>
      </c>
      <c r="M197" s="9" t="s">
        <v>153</v>
      </c>
      <c r="N197" s="9"/>
      <c r="O197" s="65"/>
      <c r="P197" s="55" t="s">
        <v>83</v>
      </c>
      <c r="Q197" s="73">
        <v>1081.98</v>
      </c>
      <c r="R197" s="9">
        <f t="shared" si="43"/>
        <v>3.4031938989076638</v>
      </c>
      <c r="S197" s="9">
        <f t="shared" si="46"/>
        <v>5.9175941969398904</v>
      </c>
      <c r="T197" s="9" t="s">
        <v>154</v>
      </c>
    </row>
    <row r="198" spans="1:20" ht="11.25" customHeight="1">
      <c r="A198" s="65"/>
      <c r="B198" s="55" t="s">
        <v>84</v>
      </c>
      <c r="C198" s="73">
        <v>1085.03</v>
      </c>
      <c r="D198" s="9">
        <f t="shared" si="41"/>
        <v>-0.39565241338791468</v>
      </c>
      <c r="E198" s="9">
        <f t="shared" si="45"/>
        <v>6.4026124306195697</v>
      </c>
      <c r="F198" s="9">
        <f>((C198/C186)-1)*100</f>
        <v>6.8058549646123012</v>
      </c>
      <c r="G198" s="9"/>
      <c r="H198" s="65"/>
      <c r="I198" s="55" t="s">
        <v>84</v>
      </c>
      <c r="J198" s="73">
        <v>1117.3599999999999</v>
      </c>
      <c r="K198" s="9">
        <f t="shared" si="42"/>
        <v>0.51184254320075784</v>
      </c>
      <c r="L198" s="9" t="s">
        <v>155</v>
      </c>
      <c r="M198" s="9" t="s">
        <v>156</v>
      </c>
      <c r="N198" s="9"/>
      <c r="O198" s="65"/>
      <c r="P198" s="55" t="s">
        <v>84</v>
      </c>
      <c r="Q198" s="73">
        <v>1082.75</v>
      </c>
      <c r="R198" s="9">
        <f t="shared" si="43"/>
        <v>7.116582561599305E-2</v>
      </c>
      <c r="S198" s="9">
        <f t="shared" si="46"/>
        <v>5.9929713273227492</v>
      </c>
      <c r="T198" s="9" t="s">
        <v>157</v>
      </c>
    </row>
    <row r="199" spans="1:20" ht="11.25" customHeight="1">
      <c r="A199" s="65"/>
      <c r="B199" s="55" t="s">
        <v>85</v>
      </c>
      <c r="C199" s="73">
        <v>1082.78</v>
      </c>
      <c r="D199" s="9">
        <f t="shared" si="41"/>
        <v>-0.2073675382247453</v>
      </c>
      <c r="E199" s="9">
        <f t="shared" si="45"/>
        <v>6.1819679526153637</v>
      </c>
      <c r="F199" s="9" t="s">
        <v>158</v>
      </c>
      <c r="G199" s="9"/>
      <c r="H199" s="65"/>
      <c r="I199" s="55" t="s">
        <v>85</v>
      </c>
      <c r="J199" s="73">
        <v>1119.25</v>
      </c>
      <c r="K199" s="9">
        <f t="shared" si="42"/>
        <v>0.16914870766808754</v>
      </c>
      <c r="L199" s="9" t="s">
        <v>159</v>
      </c>
      <c r="M199" s="9" t="s">
        <v>160</v>
      </c>
      <c r="N199" s="9"/>
      <c r="O199" s="65"/>
      <c r="P199" s="55" t="s">
        <v>85</v>
      </c>
      <c r="Q199" s="73">
        <v>1085.96</v>
      </c>
      <c r="R199" s="9">
        <f t="shared" si="43"/>
        <v>0.2964673285615449</v>
      </c>
      <c r="S199" s="9">
        <f t="shared" si="46"/>
        <v>6.3072058578798496</v>
      </c>
      <c r="T199" s="9" t="s">
        <v>92</v>
      </c>
    </row>
    <row r="200" spans="1:20" ht="12.75" customHeight="1">
      <c r="A200" s="65"/>
      <c r="B200" s="55" t="s">
        <v>86</v>
      </c>
      <c r="C200" s="73">
        <v>1081.6400000000001</v>
      </c>
      <c r="D200" s="9">
        <f t="shared" si="41"/>
        <v>-0.10528454533699216</v>
      </c>
      <c r="E200" s="9" t="s">
        <v>161</v>
      </c>
      <c r="F200" s="9">
        <f>((C200/C188)-1)*100</f>
        <v>6.2149555653753685</v>
      </c>
      <c r="G200" s="9"/>
      <c r="H200" s="65"/>
      <c r="I200" s="55" t="s">
        <v>86</v>
      </c>
      <c r="J200" s="73">
        <v>1124.5899999999999</v>
      </c>
      <c r="K200" s="9">
        <f t="shared" si="42"/>
        <v>0.47710520437791448</v>
      </c>
      <c r="L200" s="9" t="s">
        <v>162</v>
      </c>
      <c r="M200" s="9" t="s">
        <v>163</v>
      </c>
      <c r="N200" s="9"/>
      <c r="O200" s="65"/>
      <c r="P200" s="55" t="s">
        <v>86</v>
      </c>
      <c r="Q200" s="73">
        <v>1086.08</v>
      </c>
      <c r="R200" s="9">
        <f t="shared" si="43"/>
        <v>1.1050130759859833E-2</v>
      </c>
      <c r="S200" s="9">
        <f t="shared" si="46"/>
        <v>6.318952943134315</v>
      </c>
      <c r="T200" s="9">
        <f t="shared" ref="T200:T212" si="47">((Q200/Q188)-1)*100</f>
        <v>5.7794573114907211</v>
      </c>
    </row>
    <row r="201" spans="1:20" ht="11.25" customHeight="1">
      <c r="A201" s="76"/>
      <c r="B201" s="55" t="s">
        <v>87</v>
      </c>
      <c r="C201" s="73">
        <v>1085.78</v>
      </c>
      <c r="D201" s="9">
        <f t="shared" si="41"/>
        <v>0.38275211715541602</v>
      </c>
      <c r="E201" s="9" t="s">
        <v>164</v>
      </c>
      <c r="F201" s="9" t="s">
        <v>164</v>
      </c>
      <c r="G201" s="9"/>
      <c r="H201" s="76"/>
      <c r="I201" s="55" t="s">
        <v>87</v>
      </c>
      <c r="J201" s="73">
        <v>1120.0899999999999</v>
      </c>
      <c r="K201" s="9">
        <f t="shared" si="42"/>
        <v>-0.40014583092504719</v>
      </c>
      <c r="L201" s="9" t="s">
        <v>165</v>
      </c>
      <c r="M201" s="9" t="s">
        <v>165</v>
      </c>
      <c r="N201" s="9"/>
      <c r="O201" s="76"/>
      <c r="P201" s="55" t="s">
        <v>87</v>
      </c>
      <c r="Q201" s="73">
        <v>1086.72</v>
      </c>
      <c r="R201" s="9">
        <f t="shared" si="43"/>
        <v>5.892751915146377E-2</v>
      </c>
      <c r="S201" s="9">
        <f t="shared" si="46"/>
        <v>6.3816040644915084</v>
      </c>
      <c r="T201" s="9">
        <f t="shared" si="47"/>
        <v>6.3816040644915084</v>
      </c>
    </row>
    <row r="202" spans="1:20" ht="11.25" customHeight="1">
      <c r="A202" s="49">
        <v>2017</v>
      </c>
      <c r="B202" s="50" t="s">
        <v>76</v>
      </c>
      <c r="C202" s="70">
        <v>1085.05</v>
      </c>
      <c r="D202" s="11">
        <f t="shared" si="41"/>
        <v>-6.7232772753234027E-2</v>
      </c>
      <c r="E202" s="11">
        <f>((C202/C$201)-1)*100</f>
        <v>-6.7232772753234027E-2</v>
      </c>
      <c r="F202" s="11" t="s">
        <v>166</v>
      </c>
      <c r="G202" s="9"/>
      <c r="H202" s="49">
        <v>2017</v>
      </c>
      <c r="I202" s="50" t="s">
        <v>76</v>
      </c>
      <c r="J202" s="70">
        <v>1120.1199999999999</v>
      </c>
      <c r="K202" s="11">
        <f t="shared" si="42"/>
        <v>2.6783562035115338E-3</v>
      </c>
      <c r="L202" s="11">
        <f>((J202/J$201)-1)*100</f>
        <v>2.6783562035115338E-3</v>
      </c>
      <c r="M202" s="11" t="s">
        <v>167</v>
      </c>
      <c r="N202" s="9"/>
      <c r="O202" s="49">
        <v>2017</v>
      </c>
      <c r="P202" s="50" t="s">
        <v>76</v>
      </c>
      <c r="Q202" s="70">
        <v>1092.8399999999999</v>
      </c>
      <c r="R202" s="11">
        <f t="shared" si="43"/>
        <v>0.5631625441695931</v>
      </c>
      <c r="S202" s="11">
        <f t="shared" ref="S202:S209" si="48">((Q202/Q$201)-1)*100</f>
        <v>0.5631625441695931</v>
      </c>
      <c r="T202" s="11">
        <f t="shared" si="47"/>
        <v>6.436815193571932</v>
      </c>
    </row>
    <row r="203" spans="1:20" ht="11.25" customHeight="1">
      <c r="A203" s="65"/>
      <c r="B203" s="55" t="s">
        <v>77</v>
      </c>
      <c r="C203" s="73">
        <v>1088.29</v>
      </c>
      <c r="D203" s="9">
        <f t="shared" si="41"/>
        <v>0.29860375097920944</v>
      </c>
      <c r="E203" s="9">
        <f>((C203/C$201)-1)*100</f>
        <v>0.23117021864464959</v>
      </c>
      <c r="F203" s="9" t="s">
        <v>168</v>
      </c>
      <c r="G203" s="9"/>
      <c r="H203" s="65"/>
      <c r="I203" s="55" t="s">
        <v>77</v>
      </c>
      <c r="J203" s="73">
        <v>1120.3900000000001</v>
      </c>
      <c r="K203" s="9">
        <f t="shared" si="42"/>
        <v>2.4104560225701732E-2</v>
      </c>
      <c r="L203" s="9" t="s">
        <v>169</v>
      </c>
      <c r="M203" s="9" t="s">
        <v>93</v>
      </c>
      <c r="N203" s="9"/>
      <c r="O203" s="65"/>
      <c r="P203" s="55" t="s">
        <v>77</v>
      </c>
      <c r="Q203" s="73">
        <v>1091.77</v>
      </c>
      <c r="R203" s="9">
        <f t="shared" si="43"/>
        <v>-9.791003257566544E-2</v>
      </c>
      <c r="S203" s="9">
        <f t="shared" si="48"/>
        <v>0.46470111896348421</v>
      </c>
      <c r="T203" s="9">
        <f t="shared" si="47"/>
        <v>5.7844913620200167</v>
      </c>
    </row>
    <row r="204" spans="1:20" ht="11.25" customHeight="1">
      <c r="A204" s="65"/>
      <c r="B204" s="55" t="s">
        <v>78</v>
      </c>
      <c r="C204" s="73">
        <v>1089.96</v>
      </c>
      <c r="D204" s="9">
        <f t="shared" si="41"/>
        <v>0.15345174539875828</v>
      </c>
      <c r="E204" s="9">
        <f>((C204/C$201)-1)*100</f>
        <v>0.38497669877877172</v>
      </c>
      <c r="F204" s="9" t="s">
        <v>170</v>
      </c>
      <c r="G204" s="9"/>
      <c r="H204" s="65"/>
      <c r="I204" s="55" t="s">
        <v>78</v>
      </c>
      <c r="J204" s="73">
        <v>1125.5899999999999</v>
      </c>
      <c r="K204" s="9">
        <f t="shared" si="42"/>
        <v>0.46412409964384782</v>
      </c>
      <c r="L204" s="9" t="s">
        <v>171</v>
      </c>
      <c r="M204" s="9" t="s">
        <v>172</v>
      </c>
      <c r="N204" s="9"/>
      <c r="O204" s="65"/>
      <c r="P204" s="55" t="s">
        <v>78</v>
      </c>
      <c r="Q204" s="73">
        <v>1092.19</v>
      </c>
      <c r="R204" s="9">
        <f t="shared" si="43"/>
        <v>3.846964104161632E-2</v>
      </c>
      <c r="S204" s="9">
        <f t="shared" si="48"/>
        <v>0.50334952885748852</v>
      </c>
      <c r="T204" s="9">
        <f t="shared" si="47"/>
        <v>5.6000850841656513</v>
      </c>
    </row>
    <row r="205" spans="1:20" ht="11.25" customHeight="1">
      <c r="A205" s="65"/>
      <c r="B205" s="55" t="s">
        <v>79</v>
      </c>
      <c r="C205" s="73">
        <v>1090.01</v>
      </c>
      <c r="D205" s="9">
        <f>((C205/C204)-1)*100</f>
        <v>4.5873243054828095E-3</v>
      </c>
      <c r="E205" s="9" t="s">
        <v>173</v>
      </c>
      <c r="F205" s="9" t="s">
        <v>174</v>
      </c>
      <c r="G205" s="9"/>
      <c r="H205" s="65"/>
      <c r="I205" s="55" t="s">
        <v>79</v>
      </c>
      <c r="J205" s="73">
        <v>1124.3499999999999</v>
      </c>
      <c r="K205" s="9">
        <f>((J205/J204)-1)*100</f>
        <v>-0.11016444708996653</v>
      </c>
      <c r="L205" s="9" t="s">
        <v>175</v>
      </c>
      <c r="M205" s="9" t="s">
        <v>176</v>
      </c>
      <c r="N205" s="9"/>
      <c r="O205" s="65"/>
      <c r="P205" s="55" t="s">
        <v>79</v>
      </c>
      <c r="Q205" s="73">
        <v>1094.3699999999999</v>
      </c>
      <c r="R205" s="9">
        <f>((Q205/Q204)-1)*100</f>
        <v>0.19959897087502565</v>
      </c>
      <c r="S205" s="9">
        <f>((Q205/Q$201)-1)*100</f>
        <v>0.70395318021199138</v>
      </c>
      <c r="T205" s="9">
        <f>((Q205/Q193)-1)*100</f>
        <v>5.2825505550958995</v>
      </c>
    </row>
    <row r="206" spans="1:20" ht="11.25" customHeight="1">
      <c r="A206" s="65"/>
      <c r="B206" s="55" t="s">
        <v>80</v>
      </c>
      <c r="C206" s="73">
        <v>1092.51</v>
      </c>
      <c r="D206" s="9">
        <f t="shared" si="41"/>
        <v>0.22935569398445654</v>
      </c>
      <c r="E206" s="9" t="s">
        <v>177</v>
      </c>
      <c r="F206" s="9" t="s">
        <v>178</v>
      </c>
      <c r="G206" s="9"/>
      <c r="H206" s="65"/>
      <c r="I206" s="55" t="s">
        <v>80</v>
      </c>
      <c r="J206" s="73">
        <v>1121.8900000000001</v>
      </c>
      <c r="K206" s="9">
        <f t="shared" si="42"/>
        <v>-0.21879308044646661</v>
      </c>
      <c r="L206" s="9" t="s">
        <v>179</v>
      </c>
      <c r="M206" s="9" t="s">
        <v>180</v>
      </c>
      <c r="N206" s="9"/>
      <c r="O206" s="65"/>
      <c r="P206" s="55" t="s">
        <v>80</v>
      </c>
      <c r="Q206" s="73">
        <v>1095.8399999999999</v>
      </c>
      <c r="R206" s="9">
        <f t="shared" si="43"/>
        <v>0.13432385756189102</v>
      </c>
      <c r="S206" s="9" t="s">
        <v>181</v>
      </c>
      <c r="T206" s="9" t="s">
        <v>182</v>
      </c>
    </row>
    <row r="207" spans="1:20" ht="11.25" customHeight="1">
      <c r="A207" s="65"/>
      <c r="B207" s="55" t="s">
        <v>81</v>
      </c>
      <c r="C207" s="73">
        <v>1095.6099999999999</v>
      </c>
      <c r="D207" s="9">
        <f t="shared" si="41"/>
        <v>0.28375026315548002</v>
      </c>
      <c r="E207" s="9" t="s">
        <v>183</v>
      </c>
      <c r="F207" s="9" t="s">
        <v>184</v>
      </c>
      <c r="G207" s="9"/>
      <c r="H207" s="65"/>
      <c r="I207" s="55" t="s">
        <v>81</v>
      </c>
      <c r="J207" s="73">
        <v>1126.75</v>
      </c>
      <c r="K207" s="9">
        <f t="shared" si="42"/>
        <v>0.43319755056199227</v>
      </c>
      <c r="L207" s="9" t="s">
        <v>185</v>
      </c>
      <c r="M207" s="9" t="s">
        <v>186</v>
      </c>
      <c r="N207" s="9"/>
      <c r="O207" s="65"/>
      <c r="P207" s="55" t="s">
        <v>81</v>
      </c>
      <c r="Q207" s="73">
        <v>1100.6600000000001</v>
      </c>
      <c r="R207" s="9">
        <f t="shared" si="43"/>
        <v>0.43984523288072008</v>
      </c>
      <c r="S207" s="9">
        <f t="shared" si="48"/>
        <v>1.2827591283863349</v>
      </c>
      <c r="T207" s="9">
        <f t="shared" si="47"/>
        <v>5.1843923509905299</v>
      </c>
    </row>
    <row r="208" spans="1:20" ht="11.25" customHeight="1">
      <c r="A208" s="65"/>
      <c r="B208" s="55" t="s">
        <v>82</v>
      </c>
      <c r="C208" s="73">
        <v>1121.28</v>
      </c>
      <c r="D208" s="9">
        <f t="shared" si="41"/>
        <v>2.3429870118016449</v>
      </c>
      <c r="E208" s="9" t="s">
        <v>187</v>
      </c>
      <c r="F208" s="9" t="s">
        <v>188</v>
      </c>
      <c r="G208" s="9"/>
      <c r="H208" s="65"/>
      <c r="I208" s="55" t="s">
        <v>82</v>
      </c>
      <c r="J208" s="73">
        <v>1127.02</v>
      </c>
      <c r="K208" s="9">
        <f t="shared" si="42"/>
        <v>2.3962724650550271E-2</v>
      </c>
      <c r="L208" s="9" t="s">
        <v>189</v>
      </c>
      <c r="M208" s="9" t="s">
        <v>190</v>
      </c>
      <c r="N208" s="9"/>
      <c r="O208" s="65"/>
      <c r="P208" s="55" t="s">
        <v>82</v>
      </c>
      <c r="Q208" s="73">
        <v>1096.04</v>
      </c>
      <c r="R208" s="9">
        <f t="shared" si="43"/>
        <v>-0.41974815110934482</v>
      </c>
      <c r="S208" s="9" t="s">
        <v>191</v>
      </c>
      <c r="T208" s="9" t="s">
        <v>192</v>
      </c>
    </row>
    <row r="209" spans="1:20" ht="11.25" customHeight="1">
      <c r="A209" s="65"/>
      <c r="B209" s="55" t="s">
        <v>83</v>
      </c>
      <c r="C209" s="73">
        <v>1123.19</v>
      </c>
      <c r="D209" s="9">
        <f t="shared" si="41"/>
        <v>0.1703410388127935</v>
      </c>
      <c r="E209" s="9" t="s">
        <v>193</v>
      </c>
      <c r="F209" s="9" t="s">
        <v>194</v>
      </c>
      <c r="G209" s="9"/>
      <c r="H209" s="65"/>
      <c r="I209" s="55" t="s">
        <v>83</v>
      </c>
      <c r="J209" s="73">
        <v>1128.79</v>
      </c>
      <c r="K209" s="9">
        <f t="shared" si="42"/>
        <v>0.15705133892920387</v>
      </c>
      <c r="L209" s="9" t="s">
        <v>195</v>
      </c>
      <c r="M209" s="9" t="s">
        <v>196</v>
      </c>
      <c r="N209" s="9"/>
      <c r="O209" s="65"/>
      <c r="P209" s="55" t="s">
        <v>83</v>
      </c>
      <c r="Q209" s="73">
        <v>1103.7</v>
      </c>
      <c r="R209" s="9">
        <f t="shared" si="43"/>
        <v>0.69887960293419926</v>
      </c>
      <c r="S209" s="9">
        <f t="shared" si="48"/>
        <v>1.5625</v>
      </c>
      <c r="T209" s="9" t="s">
        <v>197</v>
      </c>
    </row>
    <row r="210" spans="1:20" ht="11.25" customHeight="1">
      <c r="A210" s="65"/>
      <c r="B210" s="55" t="s">
        <v>84</v>
      </c>
      <c r="C210" s="73">
        <v>1127.9100000000001</v>
      </c>
      <c r="D210" s="9">
        <f t="shared" si="41"/>
        <v>0.42023166160667369</v>
      </c>
      <c r="E210" s="9" t="s">
        <v>198</v>
      </c>
      <c r="F210" s="9" t="s">
        <v>199</v>
      </c>
      <c r="G210" s="9"/>
      <c r="H210" s="65"/>
      <c r="I210" s="55" t="s">
        <v>84</v>
      </c>
      <c r="J210" s="73">
        <v>1129.3599999999999</v>
      </c>
      <c r="K210" s="9">
        <f t="shared" si="42"/>
        <v>5.0496549402456736E-2</v>
      </c>
      <c r="L210" s="9" t="s">
        <v>200</v>
      </c>
      <c r="M210" s="9" t="s">
        <v>201</v>
      </c>
      <c r="N210" s="9"/>
      <c r="O210" s="65"/>
      <c r="P210" s="55" t="s">
        <v>84</v>
      </c>
      <c r="Q210" s="73">
        <v>1108.45</v>
      </c>
      <c r="R210" s="9">
        <f t="shared" si="43"/>
        <v>0.43037057171333437</v>
      </c>
      <c r="S210" s="9" t="s">
        <v>202</v>
      </c>
      <c r="T210" s="9">
        <f t="shared" si="47"/>
        <v>2.3735857769568325</v>
      </c>
    </row>
    <row r="211" spans="1:20" ht="11.25" customHeight="1">
      <c r="A211" s="65"/>
      <c r="B211" s="55" t="s">
        <v>85</v>
      </c>
      <c r="C211" s="73">
        <v>1129.03</v>
      </c>
      <c r="D211" s="9">
        <f t="shared" si="41"/>
        <v>9.9298702910677328E-2</v>
      </c>
      <c r="E211" s="9" t="s">
        <v>203</v>
      </c>
      <c r="F211" s="9" t="s">
        <v>204</v>
      </c>
      <c r="G211" s="9"/>
      <c r="H211" s="65"/>
      <c r="I211" s="55" t="s">
        <v>85</v>
      </c>
      <c r="J211" s="73">
        <v>1135.8</v>
      </c>
      <c r="K211" s="9">
        <f t="shared" si="42"/>
        <v>0.57023446907984443</v>
      </c>
      <c r="L211" s="9" t="s">
        <v>205</v>
      </c>
      <c r="M211" s="9" t="s">
        <v>206</v>
      </c>
      <c r="N211" s="9"/>
      <c r="O211" s="65"/>
      <c r="P211" s="55" t="s">
        <v>85</v>
      </c>
      <c r="Q211" s="73">
        <v>1136.8699999999999</v>
      </c>
      <c r="R211" s="9">
        <f t="shared" si="43"/>
        <v>2.5639406378275886</v>
      </c>
      <c r="S211" s="9" t="s">
        <v>207</v>
      </c>
      <c r="T211" s="9" t="s">
        <v>208</v>
      </c>
    </row>
    <row r="212" spans="1:20" ht="11.25" customHeight="1">
      <c r="A212" s="65"/>
      <c r="B212" s="55" t="s">
        <v>86</v>
      </c>
      <c r="C212" s="73">
        <v>1135.98</v>
      </c>
      <c r="D212" s="9">
        <f t="shared" si="41"/>
        <v>0.61557265971674546</v>
      </c>
      <c r="E212" s="9" t="s">
        <v>209</v>
      </c>
      <c r="F212" s="9" t="s">
        <v>210</v>
      </c>
      <c r="G212" s="9"/>
      <c r="H212" s="65"/>
      <c r="I212" s="55" t="s">
        <v>86</v>
      </c>
      <c r="J212" s="73">
        <v>1156.95</v>
      </c>
      <c r="K212" s="9">
        <f t="shared" si="42"/>
        <v>1.8621236133122165</v>
      </c>
      <c r="L212" s="9" t="s">
        <v>211</v>
      </c>
      <c r="M212" s="9" t="s">
        <v>212</v>
      </c>
      <c r="N212" s="9"/>
      <c r="O212" s="65"/>
      <c r="P212" s="55" t="s">
        <v>86</v>
      </c>
      <c r="Q212" s="73">
        <v>1141.82</v>
      </c>
      <c r="R212" s="9">
        <f t="shared" si="43"/>
        <v>0.43540598309392831</v>
      </c>
      <c r="S212" s="9" t="s">
        <v>213</v>
      </c>
      <c r="T212" s="9">
        <f t="shared" si="47"/>
        <v>5.1322186210960519</v>
      </c>
    </row>
    <row r="213" spans="1:20" ht="11.25" customHeight="1">
      <c r="A213" s="76"/>
      <c r="B213" s="55" t="s">
        <v>87</v>
      </c>
      <c r="C213" s="73">
        <v>1132.8499999999999</v>
      </c>
      <c r="D213" s="9">
        <f t="shared" si="41"/>
        <v>-0.2755330199475492</v>
      </c>
      <c r="E213" s="9" t="s">
        <v>214</v>
      </c>
      <c r="F213" s="9" t="s">
        <v>214</v>
      </c>
      <c r="G213" s="9"/>
      <c r="H213" s="76"/>
      <c r="I213" s="55" t="s">
        <v>87</v>
      </c>
      <c r="J213" s="73">
        <v>1156.83</v>
      </c>
      <c r="K213" s="9">
        <f t="shared" si="42"/>
        <v>-1.0372099053557182E-2</v>
      </c>
      <c r="L213" s="9" t="s">
        <v>215</v>
      </c>
      <c r="M213" s="9" t="s">
        <v>216</v>
      </c>
      <c r="N213" s="9"/>
      <c r="O213" s="76"/>
      <c r="P213" s="55" t="s">
        <v>87</v>
      </c>
      <c r="Q213" s="73">
        <v>1143.8699999999999</v>
      </c>
      <c r="R213" s="9">
        <f t="shared" si="43"/>
        <v>0.17953793067209123</v>
      </c>
      <c r="S213" s="9" t="s">
        <v>217</v>
      </c>
      <c r="T213" s="9" t="s">
        <v>217</v>
      </c>
    </row>
    <row r="214" spans="1:20" ht="11.25" customHeight="1">
      <c r="A214" s="49">
        <v>2018</v>
      </c>
      <c r="B214" s="50" t="s">
        <v>76</v>
      </c>
      <c r="C214" s="70">
        <v>1131.07</v>
      </c>
      <c r="D214" s="11">
        <f t="shared" si="41"/>
        <v>-0.15712583307586625</v>
      </c>
      <c r="E214" s="11">
        <f t="shared" ref="E214:E225" si="49">((C214/C$213)-1)*100</f>
        <v>-0.15712583307586625</v>
      </c>
      <c r="F214" s="11" t="s">
        <v>218</v>
      </c>
      <c r="G214" s="9"/>
      <c r="H214" s="49">
        <v>2018</v>
      </c>
      <c r="I214" s="50" t="s">
        <v>76</v>
      </c>
      <c r="J214" s="70">
        <v>1151.99</v>
      </c>
      <c r="K214" s="11">
        <f t="shared" si="42"/>
        <v>-0.41838472377099256</v>
      </c>
      <c r="L214" s="11">
        <f t="shared" ref="L214:L224" si="50">((J214/J$213)-1)*100</f>
        <v>-0.41838472377099256</v>
      </c>
      <c r="M214" s="11" t="s">
        <v>219</v>
      </c>
      <c r="N214" s="9"/>
      <c r="O214" s="49">
        <v>2018</v>
      </c>
      <c r="P214" s="50" t="s">
        <v>76</v>
      </c>
      <c r="Q214" s="70">
        <v>1143.92</v>
      </c>
      <c r="R214" s="11">
        <f t="shared" si="43"/>
        <v>4.3711260895085147E-3</v>
      </c>
      <c r="S214" s="11">
        <f>((Q214/Q$213)-1)*100</f>
        <v>4.3711260895085147E-3</v>
      </c>
      <c r="T214" s="11">
        <f>((Q214/Q202)-1)*100</f>
        <v>4.6740602466966985</v>
      </c>
    </row>
    <row r="215" spans="1:20" ht="11.25" customHeight="1">
      <c r="A215" s="65"/>
      <c r="B215" s="55" t="s">
        <v>77</v>
      </c>
      <c r="C215" s="73">
        <v>1132.44</v>
      </c>
      <c r="D215" s="9">
        <f t="shared" si="41"/>
        <v>0.12112424518377907</v>
      </c>
      <c r="E215" s="9">
        <f t="shared" si="49"/>
        <v>-3.6191905371396604E-2</v>
      </c>
      <c r="F215" s="9" t="s">
        <v>220</v>
      </c>
      <c r="G215" s="9"/>
      <c r="H215" s="65"/>
      <c r="I215" s="55" t="s">
        <v>77</v>
      </c>
      <c r="J215" s="73">
        <v>1149.8599999999999</v>
      </c>
      <c r="K215" s="9">
        <f t="shared" si="42"/>
        <v>-0.18489743834583239</v>
      </c>
      <c r="L215" s="9">
        <f t="shared" si="50"/>
        <v>-0.60250857948013214</v>
      </c>
      <c r="M215" s="9" t="s">
        <v>221</v>
      </c>
      <c r="N215" s="9"/>
      <c r="O215" s="65"/>
      <c r="P215" s="55" t="s">
        <v>77</v>
      </c>
      <c r="Q215" s="73">
        <v>1150.99</v>
      </c>
      <c r="R215" s="9">
        <f t="shared" si="43"/>
        <v>0.61805021330161303</v>
      </c>
      <c r="S215" s="9">
        <f>((Q215/Q$213)-1)*100</f>
        <v>0.62244835514526642</v>
      </c>
      <c r="T215" s="9">
        <f>((Q215/Q203)-1)*100</f>
        <v>5.4242193868671906</v>
      </c>
    </row>
    <row r="216" spans="1:20" ht="11.25" customHeight="1">
      <c r="A216" s="65"/>
      <c r="B216" s="55" t="s">
        <v>78</v>
      </c>
      <c r="C216" s="73">
        <v>1136.49</v>
      </c>
      <c r="D216" s="9">
        <f t="shared" si="41"/>
        <v>0.35763484158100045</v>
      </c>
      <c r="E216" s="9">
        <f t="shared" si="49"/>
        <v>0.32131350134616543</v>
      </c>
      <c r="F216" s="9" t="s">
        <v>222</v>
      </c>
      <c r="G216" s="9"/>
      <c r="H216" s="65"/>
      <c r="I216" s="55" t="s">
        <v>78</v>
      </c>
      <c r="J216" s="73">
        <v>1152.72</v>
      </c>
      <c r="K216" s="9">
        <f t="shared" si="42"/>
        <v>0.24872593185258918</v>
      </c>
      <c r="L216" s="14" t="s">
        <v>223</v>
      </c>
      <c r="M216" s="9">
        <f t="shared" ref="M216:M224" si="51">((J216/J204)-1)*100</f>
        <v>2.4102914915733242</v>
      </c>
      <c r="N216" s="9"/>
      <c r="O216" s="65"/>
      <c r="P216" s="55" t="s">
        <v>78</v>
      </c>
      <c r="Q216" s="73">
        <v>1148.22</v>
      </c>
      <c r="R216" s="9">
        <f t="shared" si="43"/>
        <v>-0.24066238629353309</v>
      </c>
      <c r="S216" s="9">
        <f>((Q216/Q$213)-1)*100</f>
        <v>0.38028796978679669</v>
      </c>
      <c r="T216" s="9">
        <f>((Q216/Q204)-1)*100</f>
        <v>5.1300597881321019</v>
      </c>
    </row>
    <row r="217" spans="1:20" ht="11.25" customHeight="1">
      <c r="A217" s="65"/>
      <c r="B217" s="55" t="s">
        <v>79</v>
      </c>
      <c r="C217" s="73">
        <v>1136.06</v>
      </c>
      <c r="D217" s="9">
        <f t="shared" si="41"/>
        <v>-3.7835792659857148E-2</v>
      </c>
      <c r="E217" s="9">
        <f t="shared" si="49"/>
        <v>0.28335613717616059</v>
      </c>
      <c r="F217" s="9" t="s">
        <v>292</v>
      </c>
      <c r="G217" s="9"/>
      <c r="H217" s="65"/>
      <c r="I217" s="55" t="s">
        <v>79</v>
      </c>
      <c r="J217" s="73">
        <v>1152.51</v>
      </c>
      <c r="K217" s="9">
        <f t="shared" si="42"/>
        <v>-1.8217780553819729E-2</v>
      </c>
      <c r="L217" s="9">
        <f t="shared" si="50"/>
        <v>-0.37343429890303037</v>
      </c>
      <c r="M217" s="9">
        <f t="shared" si="51"/>
        <v>2.504558189175965</v>
      </c>
      <c r="N217" s="9"/>
      <c r="O217" s="65"/>
      <c r="P217" s="55" t="s">
        <v>79</v>
      </c>
      <c r="Q217" s="73">
        <v>1155.6099999999999</v>
      </c>
      <c r="R217" s="9">
        <f t="shared" si="43"/>
        <v>0.64360488408143901</v>
      </c>
      <c r="S217" s="9" t="s">
        <v>293</v>
      </c>
      <c r="T217" s="9" t="s">
        <v>294</v>
      </c>
    </row>
    <row r="218" spans="1:20" ht="11.25" customHeight="1">
      <c r="A218" s="65"/>
      <c r="B218" s="55" t="s">
        <v>80</v>
      </c>
      <c r="C218" s="73">
        <v>1134.8800000000001</v>
      </c>
      <c r="D218" s="9">
        <f t="shared" si="41"/>
        <v>-0.10386775346371557</v>
      </c>
      <c r="E218" s="9">
        <f t="shared" si="49"/>
        <v>0.17919406805846361</v>
      </c>
      <c r="F218" s="9" t="s">
        <v>295</v>
      </c>
      <c r="G218" s="9"/>
      <c r="H218" s="65"/>
      <c r="I218" s="55" t="s">
        <v>80</v>
      </c>
      <c r="J218" s="73">
        <v>1155.06</v>
      </c>
      <c r="K218" s="9">
        <f t="shared" si="42"/>
        <v>0.22125621469661905</v>
      </c>
      <c r="L218" s="9">
        <f t="shared" si="50"/>
        <v>-0.15300433080054354</v>
      </c>
      <c r="M218" s="9" t="s">
        <v>296</v>
      </c>
      <c r="N218" s="9"/>
      <c r="O218" s="65"/>
      <c r="P218" s="55" t="s">
        <v>80</v>
      </c>
      <c r="Q218" s="73">
        <v>1154.82</v>
      </c>
      <c r="R218" s="9">
        <f t="shared" si="43"/>
        <v>-6.8362163705748547E-2</v>
      </c>
      <c r="S218" s="9" t="s">
        <v>297</v>
      </c>
      <c r="T218" s="9">
        <f>((Q218/Q206)-1)*100</f>
        <v>5.382172579938671</v>
      </c>
    </row>
    <row r="219" spans="1:20" ht="11.25" customHeight="1">
      <c r="A219" s="65"/>
      <c r="B219" s="55" t="s">
        <v>81</v>
      </c>
      <c r="C219" s="73">
        <v>1137.6199999999999</v>
      </c>
      <c r="D219" s="9">
        <f t="shared" si="41"/>
        <v>0.2414352178203627</v>
      </c>
      <c r="E219" s="9">
        <f t="shared" si="49"/>
        <v>0.42106192346735849</v>
      </c>
      <c r="F219" s="9">
        <f t="shared" ref="F219:F225" si="52">((C219/C207)-1)*100</f>
        <v>3.8343936254689126</v>
      </c>
      <c r="G219" s="9"/>
      <c r="H219" s="65"/>
      <c r="I219" s="55" t="s">
        <v>81</v>
      </c>
      <c r="J219" s="73">
        <v>1157.6300000000001</v>
      </c>
      <c r="K219" s="9">
        <f t="shared" si="42"/>
        <v>0.22249926410751186</v>
      </c>
      <c r="L219" s="9">
        <f t="shared" si="50"/>
        <v>6.9154499796875157E-2</v>
      </c>
      <c r="M219" s="9">
        <f t="shared" si="51"/>
        <v>2.7406256933658835</v>
      </c>
      <c r="N219" s="9"/>
      <c r="O219" s="65"/>
      <c r="P219" s="55" t="s">
        <v>81</v>
      </c>
      <c r="Q219" s="73">
        <v>1153.9000000000001</v>
      </c>
      <c r="R219" s="9">
        <f t="shared" si="43"/>
        <v>-7.9666095149011351E-2</v>
      </c>
      <c r="S219" s="9" t="s">
        <v>298</v>
      </c>
      <c r="T219" s="9" t="s">
        <v>299</v>
      </c>
    </row>
    <row r="220" spans="1:20" ht="11.25" customHeight="1">
      <c r="A220" s="65"/>
      <c r="B220" s="55" t="s">
        <v>82</v>
      </c>
      <c r="C220" s="73">
        <v>1157.23</v>
      </c>
      <c r="D220" s="9">
        <f t="shared" si="41"/>
        <v>1.7237741952497387</v>
      </c>
      <c r="E220" s="9">
        <f t="shared" si="49"/>
        <v>2.1520942754998496</v>
      </c>
      <c r="F220" s="9" t="s">
        <v>300</v>
      </c>
      <c r="G220" s="9"/>
      <c r="H220" s="65"/>
      <c r="I220" s="55" t="s">
        <v>82</v>
      </c>
      <c r="J220" s="73">
        <v>1159.5899999999999</v>
      </c>
      <c r="K220" s="9">
        <f t="shared" si="42"/>
        <v>0.16931143802423332</v>
      </c>
      <c r="L220" s="9">
        <f t="shared" si="50"/>
        <v>0.2385830242991549</v>
      </c>
      <c r="M220" s="9">
        <f t="shared" si="51"/>
        <v>2.8899220954375249</v>
      </c>
      <c r="N220" s="9"/>
      <c r="O220" s="65"/>
      <c r="P220" s="55" t="s">
        <v>82</v>
      </c>
      <c r="Q220" s="73">
        <v>1158.2</v>
      </c>
      <c r="R220" s="9">
        <f t="shared" si="43"/>
        <v>0.37264927636710965</v>
      </c>
      <c r="S220" s="9" t="s">
        <v>301</v>
      </c>
      <c r="T220" s="9" t="s">
        <v>302</v>
      </c>
    </row>
    <row r="221" spans="1:20" ht="11.25" customHeight="1">
      <c r="A221" s="65"/>
      <c r="B221" s="55" t="s">
        <v>83</v>
      </c>
      <c r="C221" s="73">
        <v>1158.07</v>
      </c>
      <c r="D221" s="9">
        <f t="shared" si="41"/>
        <v>7.2587126154699533E-2</v>
      </c>
      <c r="E221" s="9" t="s">
        <v>303</v>
      </c>
      <c r="F221" s="9" t="s">
        <v>304</v>
      </c>
      <c r="G221" s="9"/>
      <c r="H221" s="65"/>
      <c r="I221" s="55" t="s">
        <v>83</v>
      </c>
      <c r="J221" s="73">
        <v>1166.6500000000001</v>
      </c>
      <c r="K221" s="9">
        <f t="shared" si="42"/>
        <v>0.60883588164784008</v>
      </c>
      <c r="L221" s="9">
        <f t="shared" si="50"/>
        <v>0.84887148500645271</v>
      </c>
      <c r="M221" s="9">
        <f t="shared" si="51"/>
        <v>3.3540339655737661</v>
      </c>
      <c r="N221" s="9"/>
      <c r="O221" s="65"/>
      <c r="P221" s="55" t="s">
        <v>83</v>
      </c>
      <c r="Q221" s="73">
        <v>1161.96</v>
      </c>
      <c r="R221" s="9">
        <f t="shared" si="43"/>
        <v>0.32464168537384985</v>
      </c>
      <c r="S221" s="9" t="s">
        <v>305</v>
      </c>
      <c r="T221" s="9" t="s">
        <v>306</v>
      </c>
    </row>
    <row r="222" spans="1:20" ht="11.25" customHeight="1">
      <c r="A222" s="65"/>
      <c r="B222" s="55" t="s">
        <v>84</v>
      </c>
      <c r="C222" s="73">
        <v>1162.8800000000001</v>
      </c>
      <c r="D222" s="9">
        <f t="shared" si="41"/>
        <v>0.41534622259451481</v>
      </c>
      <c r="E222" s="9">
        <f t="shared" si="49"/>
        <v>2.6508363861058593</v>
      </c>
      <c r="F222" s="9">
        <f t="shared" si="52"/>
        <v>3.1004246792740497</v>
      </c>
      <c r="G222" s="9"/>
      <c r="H222" s="65"/>
      <c r="I222" s="55" t="s">
        <v>84</v>
      </c>
      <c r="J222" s="73">
        <v>1172.07</v>
      </c>
      <c r="K222" s="9">
        <f t="shared" si="42"/>
        <v>0.46457806540092239</v>
      </c>
      <c r="L222" s="9" t="s">
        <v>307</v>
      </c>
      <c r="M222" s="9">
        <f t="shared" si="51"/>
        <v>3.7817879152794553</v>
      </c>
      <c r="N222" s="9"/>
      <c r="O222" s="65"/>
      <c r="P222" s="55" t="s">
        <v>84</v>
      </c>
      <c r="Q222" s="73">
        <v>1163.8699999999999</v>
      </c>
      <c r="R222" s="9">
        <f t="shared" si="43"/>
        <v>0.16437743123687287</v>
      </c>
      <c r="S222" s="9" t="s">
        <v>308</v>
      </c>
      <c r="T222" s="9" t="s">
        <v>309</v>
      </c>
    </row>
    <row r="223" spans="1:20" ht="11.25" customHeight="1">
      <c r="A223" s="65"/>
      <c r="B223" s="55" t="s">
        <v>85</v>
      </c>
      <c r="C223" s="73">
        <v>1166.69</v>
      </c>
      <c r="D223" s="9">
        <f t="shared" si="41"/>
        <v>0.32763483764446377</v>
      </c>
      <c r="E223" s="9">
        <f t="shared" si="49"/>
        <v>2.9871562872401558</v>
      </c>
      <c r="F223" s="9" t="s">
        <v>310</v>
      </c>
      <c r="G223" s="9"/>
      <c r="H223" s="65"/>
      <c r="I223" s="55" t="s">
        <v>85</v>
      </c>
      <c r="J223" s="73">
        <v>1195.07</v>
      </c>
      <c r="K223" s="9">
        <f t="shared" si="42"/>
        <v>1.9623401332684809</v>
      </c>
      <c r="L223" s="9" t="s">
        <v>311</v>
      </c>
      <c r="M223" s="9" t="s">
        <v>312</v>
      </c>
      <c r="N223" s="9"/>
      <c r="O223" s="65"/>
      <c r="P223" s="55" t="s">
        <v>85</v>
      </c>
      <c r="Q223" s="73">
        <v>1167.5</v>
      </c>
      <c r="R223" s="9">
        <f t="shared" si="43"/>
        <v>0.31189050323490175</v>
      </c>
      <c r="S223" s="9" t="s">
        <v>313</v>
      </c>
      <c r="T223" s="9" t="s">
        <v>314</v>
      </c>
    </row>
    <row r="224" spans="1:20" ht="11.25" customHeight="1">
      <c r="A224" s="65"/>
      <c r="B224" s="55" t="s">
        <v>86</v>
      </c>
      <c r="C224" s="73">
        <v>1166.4100000000001</v>
      </c>
      <c r="D224" s="9">
        <f t="shared" si="41"/>
        <v>-2.3999520009598818E-2</v>
      </c>
      <c r="E224" s="9" t="s">
        <v>315</v>
      </c>
      <c r="F224" s="9">
        <f t="shared" si="52"/>
        <v>2.6787443440905667</v>
      </c>
      <c r="G224" s="9"/>
      <c r="H224" s="65"/>
      <c r="I224" s="55" t="s">
        <v>86</v>
      </c>
      <c r="J224" s="73">
        <v>1201.19</v>
      </c>
      <c r="K224" s="9">
        <f t="shared" si="42"/>
        <v>0.51210389349578556</v>
      </c>
      <c r="L224" s="9">
        <f t="shared" si="50"/>
        <v>3.8346170137358193</v>
      </c>
      <c r="M224" s="9">
        <f t="shared" si="51"/>
        <v>3.8238471844072697</v>
      </c>
      <c r="N224" s="9"/>
      <c r="O224" s="65"/>
      <c r="P224" s="55" t="s">
        <v>86</v>
      </c>
      <c r="Q224" s="73">
        <v>1168.26</v>
      </c>
      <c r="R224" s="9">
        <f t="shared" si="43"/>
        <v>6.5096359743033183E-2</v>
      </c>
      <c r="S224" s="9" t="s">
        <v>316</v>
      </c>
      <c r="T224" s="9" t="s">
        <v>317</v>
      </c>
    </row>
    <row r="225" spans="1:20" ht="11.25" customHeight="1">
      <c r="A225" s="76"/>
      <c r="B225" s="55" t="s">
        <v>87</v>
      </c>
      <c r="C225" s="73">
        <v>1167.48</v>
      </c>
      <c r="D225" s="9">
        <f t="shared" si="41"/>
        <v>9.1734467297088784E-2</v>
      </c>
      <c r="E225" s="9">
        <f t="shared" si="49"/>
        <v>3.0568919097850644</v>
      </c>
      <c r="F225" s="9">
        <f t="shared" si="52"/>
        <v>3.0568919097850644</v>
      </c>
      <c r="G225" s="9"/>
      <c r="H225" s="76"/>
      <c r="I225" s="55" t="s">
        <v>87</v>
      </c>
      <c r="J225" s="73">
        <v>1206.48</v>
      </c>
      <c r="K225" s="9">
        <f t="shared" si="42"/>
        <v>0.44039660669834557</v>
      </c>
      <c r="L225" s="9" t="s">
        <v>318</v>
      </c>
      <c r="M225" s="9" t="s">
        <v>318</v>
      </c>
      <c r="N225" s="9"/>
      <c r="O225" s="76"/>
      <c r="P225" s="55" t="s">
        <v>87</v>
      </c>
      <c r="Q225" s="73">
        <v>1170.56</v>
      </c>
      <c r="R225" s="9">
        <f t="shared" si="43"/>
        <v>0.19687398353105401</v>
      </c>
      <c r="S225" s="9" t="s">
        <v>319</v>
      </c>
      <c r="T225" s="9" t="s">
        <v>319</v>
      </c>
    </row>
    <row r="226" spans="1:20" ht="11.25" customHeight="1">
      <c r="A226" s="49">
        <v>2019</v>
      </c>
      <c r="B226" s="50" t="s">
        <v>76</v>
      </c>
      <c r="C226" s="70">
        <v>1168.67</v>
      </c>
      <c r="D226" s="11">
        <f t="shared" si="41"/>
        <v>0.10192894096687777</v>
      </c>
      <c r="E226" s="11">
        <f>((C226/C$225)-1)*100</f>
        <v>0.10192894096687777</v>
      </c>
      <c r="F226" s="11" t="s">
        <v>310</v>
      </c>
      <c r="G226" s="9"/>
      <c r="H226" s="49">
        <v>2019</v>
      </c>
      <c r="I226" s="50" t="s">
        <v>76</v>
      </c>
      <c r="J226" s="70">
        <v>1207.07</v>
      </c>
      <c r="K226" s="11">
        <f t="shared" si="42"/>
        <v>4.8902592666255629E-2</v>
      </c>
      <c r="L226" s="11">
        <f>((J226/J$225)-1)*100</f>
        <v>4.8902592666255629E-2</v>
      </c>
      <c r="M226" s="11">
        <f>((J226/J214)-1)*100</f>
        <v>4.7812915042665161</v>
      </c>
      <c r="N226" s="9"/>
      <c r="O226" s="49">
        <v>2019</v>
      </c>
      <c r="P226" s="50" t="s">
        <v>76</v>
      </c>
      <c r="Q226" s="70">
        <v>1174.1199999999999</v>
      </c>
      <c r="R226" s="11">
        <f t="shared" si="43"/>
        <v>0.30412793876435362</v>
      </c>
      <c r="S226" s="11">
        <f>((Q226/Q$225)-1)*100</f>
        <v>0.30412793876435362</v>
      </c>
      <c r="T226" s="11" t="s">
        <v>320</v>
      </c>
    </row>
    <row r="227" spans="1:20" ht="11.25" customHeight="1">
      <c r="A227" s="65"/>
      <c r="B227" s="55" t="s">
        <v>77</v>
      </c>
      <c r="C227" s="73">
        <v>1169.82</v>
      </c>
      <c r="D227" s="9">
        <f t="shared" si="41"/>
        <v>9.8402457494395357E-2</v>
      </c>
      <c r="E227" s="9">
        <f>((C227/C$225)-1)*100</f>
        <v>0.20043169904409019</v>
      </c>
      <c r="F227" s="9" t="s">
        <v>321</v>
      </c>
      <c r="G227" s="9"/>
      <c r="H227" s="65"/>
      <c r="I227" s="55" t="s">
        <v>77</v>
      </c>
      <c r="J227" s="73">
        <v>1214.23</v>
      </c>
      <c r="K227" s="9">
        <f t="shared" si="42"/>
        <v>0.59317189558187877</v>
      </c>
      <c r="L227" s="9">
        <f>((J227/J$225)-1)*100</f>
        <v>0.64236456468405034</v>
      </c>
      <c r="M227" s="9" t="s">
        <v>322</v>
      </c>
      <c r="N227" s="9"/>
      <c r="O227" s="65"/>
      <c r="P227" s="55" t="s">
        <v>77</v>
      </c>
      <c r="Q227" s="73">
        <v>1175.67</v>
      </c>
      <c r="R227" s="9">
        <f t="shared" si="43"/>
        <v>0.13201376349949445</v>
      </c>
      <c r="S227" s="9" t="s">
        <v>323</v>
      </c>
      <c r="T227" s="9" t="s">
        <v>324</v>
      </c>
    </row>
    <row r="228" spans="1:20" ht="11.25" customHeight="1">
      <c r="A228" s="65"/>
      <c r="B228" s="55" t="s">
        <v>78</v>
      </c>
      <c r="C228" s="73">
        <v>1166.29</v>
      </c>
      <c r="D228" s="9">
        <f t="shared" si="41"/>
        <v>-0.30175582568258141</v>
      </c>
      <c r="E228" s="9">
        <f t="shared" ref="E228:E234" si="53">((C228/C$225)-1)*100</f>
        <v>-0.10192894096687777</v>
      </c>
      <c r="F228" s="9" t="s">
        <v>325</v>
      </c>
      <c r="G228" s="9"/>
      <c r="H228" s="65"/>
      <c r="I228" s="55" t="s">
        <v>78</v>
      </c>
      <c r="J228" s="73">
        <v>1216.08</v>
      </c>
      <c r="K228" s="9">
        <f t="shared" si="42"/>
        <v>0.15235993180862106</v>
      </c>
      <c r="L228" s="9" t="s">
        <v>326</v>
      </c>
      <c r="M228" s="9" t="s">
        <v>327</v>
      </c>
      <c r="N228" s="9"/>
      <c r="O228" s="65"/>
      <c r="P228" s="55" t="s">
        <v>78</v>
      </c>
      <c r="Q228" s="73">
        <v>1178.6300000000001</v>
      </c>
      <c r="R228" s="9">
        <f t="shared" si="43"/>
        <v>0.25177133039033794</v>
      </c>
      <c r="S228" s="9" t="s">
        <v>328</v>
      </c>
      <c r="T228" s="9" t="s">
        <v>329</v>
      </c>
    </row>
    <row r="229" spans="1:20" ht="11.25" customHeight="1">
      <c r="A229" s="65"/>
      <c r="B229" s="55" t="s">
        <v>79</v>
      </c>
      <c r="C229" s="73">
        <v>1162.3</v>
      </c>
      <c r="D229" s="9">
        <f t="shared" si="41"/>
        <v>-0.34211045280333474</v>
      </c>
      <c r="E229" s="9">
        <f t="shared" si="53"/>
        <v>-0.4436906842087307</v>
      </c>
      <c r="F229" s="9" t="s">
        <v>330</v>
      </c>
      <c r="G229" s="9"/>
      <c r="H229" s="65"/>
      <c r="I229" s="55" t="s">
        <v>79</v>
      </c>
      <c r="J229" s="73">
        <v>1216.6099999999999</v>
      </c>
      <c r="K229" s="9">
        <f t="shared" si="42"/>
        <v>4.3582659035590332E-2</v>
      </c>
      <c r="L229" s="9" t="s">
        <v>331</v>
      </c>
      <c r="M229" s="9" t="s">
        <v>332</v>
      </c>
      <c r="N229" s="9"/>
      <c r="O229" s="65"/>
      <c r="P229" s="55" t="s">
        <v>79</v>
      </c>
      <c r="Q229" s="73">
        <v>1179.07</v>
      </c>
      <c r="R229" s="9">
        <f t="shared" si="43"/>
        <v>3.733147807198911E-2</v>
      </c>
      <c r="S229" s="9" t="s">
        <v>333</v>
      </c>
      <c r="T229" s="9" t="s">
        <v>334</v>
      </c>
    </row>
    <row r="230" spans="1:20" ht="11.25" customHeight="1">
      <c r="A230" s="65"/>
      <c r="B230" s="55" t="s">
        <v>80</v>
      </c>
      <c r="C230" s="73">
        <v>1160.73</v>
      </c>
      <c r="D230" s="9">
        <f t="shared" si="41"/>
        <v>-0.13507700249504317</v>
      </c>
      <c r="E230" s="9">
        <f t="shared" si="53"/>
        <v>-0.57816836262719606</v>
      </c>
      <c r="F230" s="9">
        <f>((C230/C218)-1)*100</f>
        <v>2.2777738615536336</v>
      </c>
      <c r="G230" s="9"/>
      <c r="H230" s="65"/>
      <c r="I230" s="55" t="s">
        <v>80</v>
      </c>
      <c r="J230" s="73">
        <v>1214.9100000000001</v>
      </c>
      <c r="K230" s="9">
        <f t="shared" si="42"/>
        <v>-0.13973253548793529</v>
      </c>
      <c r="L230" s="9" t="s">
        <v>335</v>
      </c>
      <c r="M230" s="9" t="s">
        <v>336</v>
      </c>
      <c r="N230" s="9"/>
      <c r="O230" s="65"/>
      <c r="P230" s="55" t="s">
        <v>80</v>
      </c>
      <c r="Q230" s="73">
        <v>1178.03</v>
      </c>
      <c r="R230" s="9">
        <f t="shared" si="43"/>
        <v>-8.8205110807670906E-2</v>
      </c>
      <c r="S230" s="9" t="s">
        <v>148</v>
      </c>
      <c r="T230" s="9" t="s">
        <v>337</v>
      </c>
    </row>
    <row r="231" spans="1:20" ht="11.25" customHeight="1">
      <c r="A231" s="65"/>
      <c r="B231" s="55" t="s">
        <v>81</v>
      </c>
      <c r="C231" s="73">
        <v>1160.95</v>
      </c>
      <c r="D231" s="9">
        <f t="shared" si="41"/>
        <v>1.8953589551395922E-2</v>
      </c>
      <c r="E231" s="9">
        <f t="shared" si="53"/>
        <v>-0.55932435673415881</v>
      </c>
      <c r="F231" s="9">
        <f>((C231/C219)-1)*100</f>
        <v>2.0507726657407632</v>
      </c>
      <c r="G231" s="9"/>
      <c r="H231" s="65"/>
      <c r="I231" s="55" t="s">
        <v>81</v>
      </c>
      <c r="J231" s="73">
        <v>1213.67</v>
      </c>
      <c r="K231" s="9">
        <f t="shared" si="42"/>
        <v>-0.10206517355194622</v>
      </c>
      <c r="L231" s="9" t="s">
        <v>338</v>
      </c>
      <c r="M231" s="9" t="s">
        <v>339</v>
      </c>
      <c r="N231" s="9"/>
      <c r="O231" s="65"/>
      <c r="P231" s="55" t="s">
        <v>81</v>
      </c>
      <c r="Q231" s="73">
        <v>1183.6500000000001</v>
      </c>
      <c r="R231" s="9">
        <f t="shared" si="43"/>
        <v>0.47706764683412839</v>
      </c>
      <c r="S231" s="9" t="s">
        <v>340</v>
      </c>
      <c r="T231" s="9" t="s">
        <v>341</v>
      </c>
    </row>
    <row r="232" spans="1:20" ht="11.25" customHeight="1">
      <c r="A232" s="65"/>
      <c r="B232" s="55" t="s">
        <v>82</v>
      </c>
      <c r="C232" s="73">
        <v>1164.06</v>
      </c>
      <c r="D232" s="9">
        <f t="shared" si="41"/>
        <v>0.26788406046771573</v>
      </c>
      <c r="E232" s="9">
        <f t="shared" si="53"/>
        <v>-0.29293863706445489</v>
      </c>
      <c r="F232" s="9" t="s">
        <v>189</v>
      </c>
      <c r="G232" s="9"/>
      <c r="H232" s="65"/>
      <c r="I232" s="55" t="s">
        <v>82</v>
      </c>
      <c r="J232" s="73">
        <v>1214.3800000000001</v>
      </c>
      <c r="K232" s="9">
        <f t="shared" si="42"/>
        <v>5.8500251303894579E-2</v>
      </c>
      <c r="L232" s="9">
        <f>((J232/J$225)-1)*100</f>
        <v>0.65479742722631684</v>
      </c>
      <c r="M232" s="9" t="s">
        <v>226</v>
      </c>
      <c r="N232" s="9"/>
      <c r="O232" s="65"/>
      <c r="P232" s="55" t="s">
        <v>82</v>
      </c>
      <c r="Q232" s="73">
        <v>1181.95</v>
      </c>
      <c r="R232" s="9">
        <f t="shared" si="43"/>
        <v>-0.14362353736324662</v>
      </c>
      <c r="S232" s="9">
        <f t="shared" ref="S232:S237" si="54">((Q232/Q$225)-1)*100</f>
        <v>0.97303854565338188</v>
      </c>
      <c r="T232" s="9">
        <f t="shared" ref="T232:T243" si="55">((Q232/Q220)-1)*100</f>
        <v>2.0505957520290163</v>
      </c>
    </row>
    <row r="233" spans="1:20" ht="11.25" customHeight="1">
      <c r="A233" s="65"/>
      <c r="B233" s="55" t="s">
        <v>83</v>
      </c>
      <c r="C233" s="73">
        <v>1165.06</v>
      </c>
      <c r="D233" s="9">
        <f t="shared" si="41"/>
        <v>8.5906224765053274E-2</v>
      </c>
      <c r="E233" s="77" t="s">
        <v>342</v>
      </c>
      <c r="F233" s="9" t="s">
        <v>343</v>
      </c>
      <c r="G233" s="9"/>
      <c r="H233" s="65"/>
      <c r="I233" s="55" t="s">
        <v>83</v>
      </c>
      <c r="J233" s="73">
        <v>1218.31</v>
      </c>
      <c r="K233" s="9">
        <f t="shared" si="42"/>
        <v>0.32362193053243615</v>
      </c>
      <c r="L233" s="9" t="s">
        <v>344</v>
      </c>
      <c r="M233" s="9" t="s">
        <v>345</v>
      </c>
      <c r="N233" s="9"/>
      <c r="O233" s="65"/>
      <c r="P233" s="55" t="s">
        <v>83</v>
      </c>
      <c r="Q233" s="73">
        <v>1208.99</v>
      </c>
      <c r="R233" s="9">
        <f t="shared" si="43"/>
        <v>2.2877448284614355</v>
      </c>
      <c r="S233" s="9">
        <f t="shared" si="54"/>
        <v>3.2830440131219385</v>
      </c>
      <c r="T233" s="9">
        <f t="shared" si="55"/>
        <v>4.0474715136493478</v>
      </c>
    </row>
    <row r="234" spans="1:20" ht="11.25" customHeight="1">
      <c r="A234" s="65"/>
      <c r="B234" s="55" t="s">
        <v>84</v>
      </c>
      <c r="C234" s="73">
        <v>1187.6400000000001</v>
      </c>
      <c r="D234" s="9">
        <f t="shared" si="41"/>
        <v>1.938097608706868</v>
      </c>
      <c r="E234" s="9">
        <f t="shared" si="53"/>
        <v>1.7267961763798967</v>
      </c>
      <c r="F234" s="9" t="s">
        <v>346</v>
      </c>
      <c r="G234" s="9"/>
      <c r="H234" s="65"/>
      <c r="I234" s="55" t="s">
        <v>84</v>
      </c>
      <c r="J234" s="73">
        <v>1220.6500000000001</v>
      </c>
      <c r="K234" s="9">
        <f t="shared" si="42"/>
        <v>0.19206934195732384</v>
      </c>
      <c r="L234" s="9" t="s">
        <v>347</v>
      </c>
      <c r="M234" s="9" t="s">
        <v>348</v>
      </c>
      <c r="N234" s="9"/>
      <c r="O234" s="65"/>
      <c r="P234" s="55" t="s">
        <v>84</v>
      </c>
      <c r="Q234" s="73">
        <v>1214.3499999999999</v>
      </c>
      <c r="R234" s="9">
        <f t="shared" si="43"/>
        <v>0.44334527167304572</v>
      </c>
      <c r="S234" s="9">
        <f t="shared" si="54"/>
        <v>3.7409445051940882</v>
      </c>
      <c r="T234" s="9">
        <f t="shared" si="55"/>
        <v>4.3372541606880421</v>
      </c>
    </row>
    <row r="235" spans="1:20" ht="11.25" customHeight="1">
      <c r="A235" s="65"/>
      <c r="B235" s="55" t="s">
        <v>85</v>
      </c>
      <c r="C235" s="73">
        <v>1194.49</v>
      </c>
      <c r="D235" s="9">
        <f t="shared" si="41"/>
        <v>0.57677410663163897</v>
      </c>
      <c r="E235" s="9" t="s">
        <v>330</v>
      </c>
      <c r="F235" s="9" t="s">
        <v>349</v>
      </c>
      <c r="G235" s="9"/>
      <c r="H235" s="65"/>
      <c r="I235" s="55" t="s">
        <v>85</v>
      </c>
      <c r="J235" s="73">
        <v>1221.45</v>
      </c>
      <c r="K235" s="9">
        <f t="shared" si="42"/>
        <v>6.5538852250845991E-2</v>
      </c>
      <c r="L235" s="9" t="s">
        <v>350</v>
      </c>
      <c r="M235" s="9" t="s">
        <v>351</v>
      </c>
      <c r="N235" s="9"/>
      <c r="O235" s="65"/>
      <c r="P235" s="55" t="s">
        <v>85</v>
      </c>
      <c r="Q235" s="73">
        <v>1223.01</v>
      </c>
      <c r="R235" s="9">
        <f t="shared" si="43"/>
        <v>0.71313871618561286</v>
      </c>
      <c r="S235" s="9">
        <f t="shared" si="54"/>
        <v>4.4807613449972639</v>
      </c>
      <c r="T235" s="9" t="s">
        <v>352</v>
      </c>
    </row>
    <row r="236" spans="1:20" ht="11.25" customHeight="1">
      <c r="A236" s="65"/>
      <c r="B236" s="55" t="s">
        <v>86</v>
      </c>
      <c r="C236" s="73">
        <v>1194</v>
      </c>
      <c r="D236" s="9">
        <f t="shared" si="41"/>
        <v>-4.1021691265730187E-2</v>
      </c>
      <c r="E236" s="9" t="s">
        <v>353</v>
      </c>
      <c r="F236" s="9" t="s">
        <v>354</v>
      </c>
      <c r="G236" s="9"/>
      <c r="H236" s="65"/>
      <c r="I236" s="55" t="s">
        <v>86</v>
      </c>
      <c r="J236" s="73">
        <v>1226.58</v>
      </c>
      <c r="K236" s="9">
        <f t="shared" si="42"/>
        <v>0.41999263170819923</v>
      </c>
      <c r="L236" s="9" t="s">
        <v>355</v>
      </c>
      <c r="M236" s="9">
        <f>((J236/J224)-1)*100</f>
        <v>2.1137372105994867</v>
      </c>
      <c r="N236" s="9"/>
      <c r="O236" s="65"/>
      <c r="P236" s="55" t="s">
        <v>86</v>
      </c>
      <c r="Q236" s="73">
        <v>1236.4100000000001</v>
      </c>
      <c r="R236" s="9">
        <f t="shared" si="43"/>
        <v>1.0956574353439441</v>
      </c>
      <c r="S236" s="9">
        <f t="shared" si="54"/>
        <v>5.6255125751777157</v>
      </c>
      <c r="T236" s="9" t="s">
        <v>356</v>
      </c>
    </row>
    <row r="237" spans="1:20" ht="11.25" customHeight="1">
      <c r="A237" s="76"/>
      <c r="B237" s="55" t="s">
        <v>87</v>
      </c>
      <c r="C237" s="73">
        <v>1196.78</v>
      </c>
      <c r="D237" s="9">
        <f t="shared" si="41"/>
        <v>0.2328308207705243</v>
      </c>
      <c r="E237" s="9" t="s">
        <v>357</v>
      </c>
      <c r="F237" s="9" t="s">
        <v>357</v>
      </c>
      <c r="G237" s="9"/>
      <c r="H237" s="76"/>
      <c r="I237" s="55" t="s">
        <v>87</v>
      </c>
      <c r="J237" s="73">
        <v>1226.8</v>
      </c>
      <c r="K237" s="9">
        <f t="shared" si="42"/>
        <v>1.7936049829603284E-2</v>
      </c>
      <c r="L237" s="9">
        <f>((J237/J$225)-1)*100</f>
        <v>1.6842384457264048</v>
      </c>
      <c r="M237" s="9">
        <f>((J237/J225)-1)*100</f>
        <v>1.6842384457264048</v>
      </c>
      <c r="N237" s="9"/>
      <c r="O237" s="76"/>
      <c r="P237" s="55" t="s">
        <v>87</v>
      </c>
      <c r="Q237" s="73">
        <v>1239.6300000000001</v>
      </c>
      <c r="R237" s="9">
        <f t="shared" si="43"/>
        <v>0.26043141029270522</v>
      </c>
      <c r="S237" s="9">
        <f t="shared" si="54"/>
        <v>5.9005945872061316</v>
      </c>
      <c r="T237" s="9">
        <f t="shared" si="55"/>
        <v>5.9005945872061316</v>
      </c>
    </row>
    <row r="238" spans="1:20" ht="11.25" customHeight="1">
      <c r="A238" s="49">
        <v>2020</v>
      </c>
      <c r="B238" s="50" t="s">
        <v>76</v>
      </c>
      <c r="C238" s="70">
        <v>1197.71</v>
      </c>
      <c r="D238" s="11">
        <f t="shared" si="41"/>
        <v>7.7708517856245329E-2</v>
      </c>
      <c r="E238" s="11">
        <f>((C238/C$237)-1)*100</f>
        <v>7.7708517856245329E-2</v>
      </c>
      <c r="F238" s="11" t="s">
        <v>358</v>
      </c>
      <c r="G238" s="9"/>
      <c r="H238" s="49">
        <v>2020</v>
      </c>
      <c r="I238" s="50" t="s">
        <v>76</v>
      </c>
      <c r="J238" s="70">
        <v>1242.79</v>
      </c>
      <c r="K238" s="11">
        <f t="shared" si="42"/>
        <v>1.3033909357678564</v>
      </c>
      <c r="L238" s="11">
        <f t="shared" ref="L238:L248" si="56">((J238/J$237)-1)*100</f>
        <v>1.3033909357678564</v>
      </c>
      <c r="M238" s="11" t="s">
        <v>296</v>
      </c>
      <c r="N238" s="9"/>
      <c r="O238" s="49">
        <v>2020</v>
      </c>
      <c r="P238" s="50" t="s">
        <v>76</v>
      </c>
      <c r="Q238" s="70">
        <v>1243.17</v>
      </c>
      <c r="R238" s="11">
        <f t="shared" si="43"/>
        <v>0.28556908109678147</v>
      </c>
      <c r="S238" s="11">
        <f t="shared" ref="S238:S249" si="57">((Q238/Q$237)-1)*100</f>
        <v>0.28556908109678147</v>
      </c>
      <c r="T238" s="11" t="s">
        <v>359</v>
      </c>
    </row>
    <row r="239" spans="1:20" ht="11.25" customHeight="1">
      <c r="A239" s="65"/>
      <c r="B239" s="55" t="s">
        <v>77</v>
      </c>
      <c r="C239" s="73">
        <v>1203.05</v>
      </c>
      <c r="D239" s="9">
        <f t="shared" si="41"/>
        <v>0.4458508320043908</v>
      </c>
      <c r="E239" s="9" t="s">
        <v>143</v>
      </c>
      <c r="F239" s="9" t="s">
        <v>360</v>
      </c>
      <c r="G239" s="9"/>
      <c r="H239" s="65"/>
      <c r="I239" s="55" t="s">
        <v>77</v>
      </c>
      <c r="J239" s="73">
        <v>1245.82</v>
      </c>
      <c r="K239" s="9">
        <f t="shared" si="42"/>
        <v>0.24380627459184012</v>
      </c>
      <c r="L239" s="9" t="s">
        <v>361</v>
      </c>
      <c r="M239" s="9" t="s">
        <v>362</v>
      </c>
      <c r="N239" s="9"/>
      <c r="O239" s="65"/>
      <c r="P239" s="55" t="s">
        <v>77</v>
      </c>
      <c r="Q239" s="73">
        <v>1248.3399999999999</v>
      </c>
      <c r="R239" s="9">
        <f t="shared" si="43"/>
        <v>0.41587232639139771</v>
      </c>
      <c r="S239" s="9" t="s">
        <v>363</v>
      </c>
      <c r="T239" s="9" t="s">
        <v>364</v>
      </c>
    </row>
    <row r="240" spans="1:20" ht="11.25" customHeight="1">
      <c r="A240" s="65"/>
      <c r="B240" s="55" t="s">
        <v>78</v>
      </c>
      <c r="C240" s="73">
        <v>1203.0999999999999</v>
      </c>
      <c r="D240" s="9">
        <f t="shared" si="41"/>
        <v>4.1561032376069562E-3</v>
      </c>
      <c r="E240" s="9">
        <f t="shared" ref="E240:E249" si="58">((C240/C$237)-1)*100</f>
        <v>0.52808369123815702</v>
      </c>
      <c r="F240" s="9" t="s">
        <v>365</v>
      </c>
      <c r="G240" s="9"/>
      <c r="H240" s="65"/>
      <c r="I240" s="55" t="s">
        <v>78</v>
      </c>
      <c r="J240" s="73">
        <v>1251.8800000000001</v>
      </c>
      <c r="K240" s="9">
        <f t="shared" si="42"/>
        <v>0.48642661058582171</v>
      </c>
      <c r="L240" s="9">
        <f t="shared" si="56"/>
        <v>2.0443430061949819</v>
      </c>
      <c r="M240" s="9">
        <f>((J240/J228)-1)*100</f>
        <v>2.9438852707058816</v>
      </c>
      <c r="N240" s="9"/>
      <c r="O240" s="65"/>
      <c r="P240" s="55" t="s">
        <v>78</v>
      </c>
      <c r="Q240" s="73">
        <v>1245.03</v>
      </c>
      <c r="R240" s="9">
        <f t="shared" si="43"/>
        <v>-0.26515212201803084</v>
      </c>
      <c r="S240" s="9">
        <f t="shared" si="57"/>
        <v>0.4356138525204889</v>
      </c>
      <c r="T240" s="78" t="s">
        <v>366</v>
      </c>
    </row>
    <row r="241" spans="1:20" ht="11.25" customHeight="1">
      <c r="A241" s="65"/>
      <c r="B241" s="55" t="s">
        <v>79</v>
      </c>
      <c r="C241" s="73">
        <v>1203.73</v>
      </c>
      <c r="D241" s="9">
        <f t="shared" si="41"/>
        <v>5.2364724461817502E-2</v>
      </c>
      <c r="E241" s="9">
        <f t="shared" si="58"/>
        <v>0.58072494526981711</v>
      </c>
      <c r="F241" s="9" t="s">
        <v>367</v>
      </c>
      <c r="G241" s="9"/>
      <c r="H241" s="65"/>
      <c r="I241" s="55" t="s">
        <v>79</v>
      </c>
      <c r="J241" s="73">
        <v>1251.8599999999999</v>
      </c>
      <c r="K241" s="9">
        <v>0</v>
      </c>
      <c r="L241" s="9">
        <f t="shared" si="56"/>
        <v>2.0427127486142727</v>
      </c>
      <c r="M241" s="9">
        <f>((J241/J229)-1)*100</f>
        <v>2.897395221147292</v>
      </c>
      <c r="N241" s="9"/>
      <c r="O241" s="65"/>
      <c r="P241" s="55" t="s">
        <v>79</v>
      </c>
      <c r="Q241" s="73">
        <v>1246.8800000000001</v>
      </c>
      <c r="R241" s="9">
        <f t="shared" si="43"/>
        <v>0.14859079700890732</v>
      </c>
      <c r="S241" s="9" t="s">
        <v>338</v>
      </c>
      <c r="T241" s="9" t="s">
        <v>368</v>
      </c>
    </row>
    <row r="242" spans="1:20" ht="11.25" customHeight="1">
      <c r="A242" s="65"/>
      <c r="B242" s="55" t="s">
        <v>80</v>
      </c>
      <c r="C242" s="73">
        <v>1205.8900000000001</v>
      </c>
      <c r="D242" s="9">
        <f t="shared" si="41"/>
        <v>0.17944223372352575</v>
      </c>
      <c r="E242" s="9">
        <f t="shared" si="58"/>
        <v>0.76120924480691521</v>
      </c>
      <c r="F242" s="9" t="s">
        <v>369</v>
      </c>
      <c r="G242" s="9"/>
      <c r="H242" s="65"/>
      <c r="I242" s="55" t="s">
        <v>80</v>
      </c>
      <c r="J242" s="73">
        <v>1251.94</v>
      </c>
      <c r="K242" s="9">
        <f t="shared" si="42"/>
        <v>6.3904909494816309E-3</v>
      </c>
      <c r="L242" s="9">
        <f t="shared" si="56"/>
        <v>2.0492337789370874</v>
      </c>
      <c r="M242" s="9">
        <f>((J242/J230)-1)*100</f>
        <v>3.0479624005070205</v>
      </c>
      <c r="N242" s="9"/>
      <c r="O242" s="65"/>
      <c r="P242" s="55" t="s">
        <v>80</v>
      </c>
      <c r="Q242" s="73">
        <v>1246.56</v>
      </c>
      <c r="R242" s="9">
        <f t="shared" si="43"/>
        <v>-2.5664057487506664E-2</v>
      </c>
      <c r="S242" s="9">
        <f t="shared" si="57"/>
        <v>0.55903777740131666</v>
      </c>
      <c r="T242" s="9">
        <f t="shared" si="55"/>
        <v>5.8173391170004196</v>
      </c>
    </row>
    <row r="243" spans="1:20" ht="11.25" customHeight="1">
      <c r="A243" s="65"/>
      <c r="B243" s="55" t="s">
        <v>81</v>
      </c>
      <c r="C243" s="73">
        <v>1206.7</v>
      </c>
      <c r="D243" s="9">
        <f t="shared" ref="D243:D273" si="59">((C243/C242)-1)*100</f>
        <v>6.7170305749275627E-2</v>
      </c>
      <c r="E243" s="9">
        <f t="shared" si="58"/>
        <v>0.82889085713331312</v>
      </c>
      <c r="F243" s="9" t="s">
        <v>370</v>
      </c>
      <c r="G243" s="9"/>
      <c r="H243" s="65"/>
      <c r="I243" s="55" t="s">
        <v>81</v>
      </c>
      <c r="J243" s="73">
        <v>1251.1300000000001</v>
      </c>
      <c r="K243" s="9">
        <f t="shared" ref="K243:K252" si="60">((J243/J242)-1)*100</f>
        <v>-6.4699586242145113E-2</v>
      </c>
      <c r="L243" s="9" t="s">
        <v>202</v>
      </c>
      <c r="M243" s="9" t="s">
        <v>304</v>
      </c>
      <c r="N243" s="9"/>
      <c r="O243" s="65"/>
      <c r="P243" s="55" t="s">
        <v>81</v>
      </c>
      <c r="Q243" s="73">
        <v>1246.94</v>
      </c>
      <c r="R243" s="9">
        <f t="shared" ref="R243:R273" si="61">((Q243/Q242)-1)*100</f>
        <v>3.0483891669885743E-2</v>
      </c>
      <c r="S243" s="9">
        <f t="shared" si="57"/>
        <v>0.58969208554164876</v>
      </c>
      <c r="T243" s="9">
        <f t="shared" si="55"/>
        <v>5.347019811599707</v>
      </c>
    </row>
    <row r="244" spans="1:20" ht="11.25" customHeight="1">
      <c r="A244" s="65"/>
      <c r="B244" s="55" t="s">
        <v>82</v>
      </c>
      <c r="C244" s="73">
        <v>1208.29</v>
      </c>
      <c r="D244" s="9">
        <f t="shared" si="59"/>
        <v>0.13176431590287141</v>
      </c>
      <c r="E244" s="9">
        <f t="shared" si="58"/>
        <v>0.96174735540366374</v>
      </c>
      <c r="F244" s="9" t="s">
        <v>371</v>
      </c>
      <c r="G244" s="9"/>
      <c r="H244" s="65"/>
      <c r="I244" s="55" t="s">
        <v>82</v>
      </c>
      <c r="J244" s="73">
        <v>1254.44</v>
      </c>
      <c r="K244" s="9">
        <f t="shared" si="60"/>
        <v>0.26456083700334698</v>
      </c>
      <c r="L244" s="9">
        <f t="shared" si="56"/>
        <v>2.2530159765242974</v>
      </c>
      <c r="M244" s="9">
        <f>((J244/J232)-1)*100</f>
        <v>3.298802681203572</v>
      </c>
      <c r="N244" s="9"/>
      <c r="O244" s="65"/>
      <c r="P244" s="55" t="s">
        <v>82</v>
      </c>
      <c r="Q244" s="73">
        <v>1250.3499999999999</v>
      </c>
      <c r="R244" s="9">
        <f t="shared" si="61"/>
        <v>0.27346945322146432</v>
      </c>
      <c r="S244" s="9">
        <f t="shared" si="57"/>
        <v>0.86477416648513827</v>
      </c>
      <c r="T244" s="9" t="s">
        <v>372</v>
      </c>
    </row>
    <row r="245" spans="1:20" ht="11.25" customHeight="1">
      <c r="A245" s="65"/>
      <c r="B245" s="55" t="s">
        <v>83</v>
      </c>
      <c r="C245" s="73">
        <v>1220.1300000000001</v>
      </c>
      <c r="D245" s="9">
        <f t="shared" si="59"/>
        <v>0.97989721010685038</v>
      </c>
      <c r="E245" s="9">
        <f t="shared" si="58"/>
        <v>1.9510687010144023</v>
      </c>
      <c r="F245" s="9">
        <f t="shared" ref="F245:F257" si="62">((C245/C233)-1)*100</f>
        <v>4.7267951865140212</v>
      </c>
      <c r="G245" s="9"/>
      <c r="H245" s="65"/>
      <c r="I245" s="55" t="s">
        <v>83</v>
      </c>
      <c r="J245" s="73">
        <v>1264.2</v>
      </c>
      <c r="K245" s="9">
        <f t="shared" si="60"/>
        <v>0.77803641465514772</v>
      </c>
      <c r="L245" s="9">
        <f t="shared" si="56"/>
        <v>3.0485816759048046</v>
      </c>
      <c r="M245" s="9" t="s">
        <v>373</v>
      </c>
      <c r="N245" s="9"/>
      <c r="O245" s="65"/>
      <c r="P245" s="55" t="s">
        <v>83</v>
      </c>
      <c r="Q245" s="73">
        <v>1259.75</v>
      </c>
      <c r="R245" s="9">
        <f t="shared" si="61"/>
        <v>0.75178949894030289</v>
      </c>
      <c r="S245" s="9">
        <f t="shared" si="57"/>
        <v>1.6230649467986247</v>
      </c>
      <c r="T245" s="9" t="s">
        <v>374</v>
      </c>
    </row>
    <row r="246" spans="1:20" ht="11.25" customHeight="1">
      <c r="A246" s="65"/>
      <c r="B246" s="55" t="s">
        <v>84</v>
      </c>
      <c r="C246" s="73">
        <v>1234.22</v>
      </c>
      <c r="D246" s="9">
        <f t="shared" si="59"/>
        <v>1.1547949808626834</v>
      </c>
      <c r="E246" s="9">
        <f t="shared" si="58"/>
        <v>3.1283945253095746</v>
      </c>
      <c r="F246" s="9">
        <f t="shared" si="62"/>
        <v>3.9220639250951317</v>
      </c>
      <c r="G246" s="9"/>
      <c r="H246" s="65"/>
      <c r="I246" s="55" t="s">
        <v>84</v>
      </c>
      <c r="J246" s="73">
        <v>1277.7</v>
      </c>
      <c r="K246" s="9">
        <f t="shared" si="60"/>
        <v>1.0678690080683451</v>
      </c>
      <c r="L246" s="9" t="s">
        <v>375</v>
      </c>
      <c r="M246" s="9" t="s">
        <v>376</v>
      </c>
      <c r="N246" s="9"/>
      <c r="O246" s="65"/>
      <c r="P246" s="55" t="s">
        <v>84</v>
      </c>
      <c r="Q246" s="73">
        <v>1274.8</v>
      </c>
      <c r="R246" s="9">
        <f t="shared" si="61"/>
        <v>1.1946814844215004</v>
      </c>
      <c r="S246" s="9" t="s">
        <v>219</v>
      </c>
      <c r="T246" s="9" t="s">
        <v>377</v>
      </c>
    </row>
    <row r="247" spans="1:20" ht="11.25" customHeight="1">
      <c r="A247" s="65"/>
      <c r="B247" s="55" t="s">
        <v>85</v>
      </c>
      <c r="C247" s="73">
        <v>1255.52</v>
      </c>
      <c r="D247" s="9">
        <f t="shared" si="59"/>
        <v>1.7257863265868201</v>
      </c>
      <c r="E247" s="9">
        <f t="shared" si="58"/>
        <v>4.9081702568559038</v>
      </c>
      <c r="F247" s="9">
        <f t="shared" si="62"/>
        <v>5.1092935060151223</v>
      </c>
      <c r="G247" s="9"/>
      <c r="H247" s="65"/>
      <c r="I247" s="55" t="s">
        <v>85</v>
      </c>
      <c r="J247" s="73">
        <v>1286.6099999999999</v>
      </c>
      <c r="K247" s="9">
        <f t="shared" si="60"/>
        <v>0.69734679502229113</v>
      </c>
      <c r="L247" s="9">
        <f t="shared" si="56"/>
        <v>4.8752852950766146</v>
      </c>
      <c r="M247" s="9" t="s">
        <v>378</v>
      </c>
      <c r="N247" s="9"/>
      <c r="O247" s="65"/>
      <c r="P247" s="55" t="s">
        <v>85</v>
      </c>
      <c r="Q247" s="73">
        <v>1291.97</v>
      </c>
      <c r="R247" s="9">
        <f t="shared" si="61"/>
        <v>1.3468779416379029</v>
      </c>
      <c r="S247" s="9">
        <f t="shared" si="57"/>
        <v>4.2222276001710135</v>
      </c>
      <c r="T247" s="9">
        <f t="shared" ref="T247:T260" si="63">((Q247/Q235)-1)*100</f>
        <v>5.6385475180088518</v>
      </c>
    </row>
    <row r="248" spans="1:20" ht="10.5" customHeight="1">
      <c r="A248" s="65"/>
      <c r="B248" s="55" t="s">
        <v>86</v>
      </c>
      <c r="C248" s="73">
        <v>1271.71</v>
      </c>
      <c r="D248" s="9">
        <f t="shared" si="59"/>
        <v>1.289505543519831</v>
      </c>
      <c r="E248" s="9">
        <f t="shared" si="58"/>
        <v>6.2609669279232616</v>
      </c>
      <c r="F248" s="9">
        <f t="shared" si="62"/>
        <v>6.5083752093802349</v>
      </c>
      <c r="G248" s="9"/>
      <c r="H248" s="65"/>
      <c r="I248" s="55" t="s">
        <v>86</v>
      </c>
      <c r="J248" s="73">
        <v>1294.73</v>
      </c>
      <c r="K248" s="9">
        <f t="shared" si="60"/>
        <v>0.63111587816044867</v>
      </c>
      <c r="L248" s="9">
        <f t="shared" si="56"/>
        <v>5.5371698728399199</v>
      </c>
      <c r="M248" s="9" t="s">
        <v>168</v>
      </c>
      <c r="N248" s="9"/>
      <c r="O248" s="65"/>
      <c r="P248" s="55" t="s">
        <v>86</v>
      </c>
      <c r="Q248" s="73">
        <v>1334.8</v>
      </c>
      <c r="R248" s="9">
        <f t="shared" si="61"/>
        <v>3.3150924557071804</v>
      </c>
      <c r="S248" s="9">
        <f t="shared" si="57"/>
        <v>7.6772908045142474</v>
      </c>
      <c r="T248" s="9">
        <f t="shared" si="63"/>
        <v>7.9577162915213995</v>
      </c>
    </row>
    <row r="249" spans="1:20" ht="11.25" customHeight="1">
      <c r="A249" s="76"/>
      <c r="B249" s="55" t="s">
        <v>87</v>
      </c>
      <c r="C249" s="73">
        <v>1277.1500000000001</v>
      </c>
      <c r="D249" s="9">
        <f t="shared" si="59"/>
        <v>0.4277704822640338</v>
      </c>
      <c r="E249" s="9">
        <f t="shared" si="58"/>
        <v>6.7155199786092856</v>
      </c>
      <c r="F249" s="9">
        <f t="shared" si="62"/>
        <v>6.7155199786092856</v>
      </c>
      <c r="G249" s="9"/>
      <c r="H249" s="76"/>
      <c r="I249" s="55" t="s">
        <v>87</v>
      </c>
      <c r="J249" s="73">
        <v>1307.07</v>
      </c>
      <c r="K249" s="9">
        <f t="shared" si="60"/>
        <v>0.95309446757239069</v>
      </c>
      <c r="L249" s="9" t="s">
        <v>379</v>
      </c>
      <c r="M249" s="9" t="s">
        <v>379</v>
      </c>
      <c r="N249" s="9"/>
      <c r="O249" s="76"/>
      <c r="P249" s="55" t="s">
        <v>87</v>
      </c>
      <c r="Q249" s="73">
        <v>1362.68</v>
      </c>
      <c r="R249" s="9">
        <f t="shared" si="61"/>
        <v>2.088702427329947</v>
      </c>
      <c r="S249" s="8">
        <f t="shared" si="57"/>
        <v>9.9263489912312597</v>
      </c>
      <c r="T249" s="9">
        <f t="shared" si="63"/>
        <v>9.9263489912312597</v>
      </c>
    </row>
    <row r="250" spans="1:20" ht="11.25" customHeight="1">
      <c r="A250" s="49">
        <v>2021</v>
      </c>
      <c r="B250" s="50" t="s">
        <v>76</v>
      </c>
      <c r="C250" s="70">
        <v>1300.57</v>
      </c>
      <c r="D250" s="11">
        <f t="shared" si="59"/>
        <v>1.8337705046392205</v>
      </c>
      <c r="E250" s="11">
        <f>((C250/C$249)-1)*100</f>
        <v>1.8337705046392205</v>
      </c>
      <c r="F250" s="11">
        <f t="shared" si="62"/>
        <v>8.5880555393208713</v>
      </c>
      <c r="G250" s="9"/>
      <c r="H250" s="49">
        <v>2021</v>
      </c>
      <c r="I250" s="50" t="s">
        <v>76</v>
      </c>
      <c r="J250" s="70">
        <v>1328.16</v>
      </c>
      <c r="K250" s="11">
        <f t="shared" si="60"/>
        <v>1.6135325575523884</v>
      </c>
      <c r="L250" s="11">
        <f t="shared" ref="L250:L257" si="64">((J250/J$249)-1)*100</f>
        <v>1.6135325575523884</v>
      </c>
      <c r="M250" s="11">
        <f t="shared" ref="M250:M258" si="65">((J250/J238)-1)*100</f>
        <v>6.8692216705960041</v>
      </c>
      <c r="N250" s="9"/>
      <c r="O250" s="49">
        <v>2021</v>
      </c>
      <c r="P250" s="50" t="s">
        <v>76</v>
      </c>
      <c r="Q250" s="70">
        <v>1383.82</v>
      </c>
      <c r="R250" s="11">
        <f t="shared" si="61"/>
        <v>1.5513546834179603</v>
      </c>
      <c r="S250" s="11">
        <f t="shared" ref="S250:S260" si="66">((Q250/Q$249)-1)*100</f>
        <v>1.5513546834179603</v>
      </c>
      <c r="T250" s="11">
        <f t="shared" si="63"/>
        <v>11.31381870540633</v>
      </c>
    </row>
    <row r="251" spans="1:20" ht="11.25" customHeight="1">
      <c r="A251" s="65"/>
      <c r="B251" s="55" t="s">
        <v>77</v>
      </c>
      <c r="C251" s="73">
        <v>1310.18</v>
      </c>
      <c r="D251" s="9">
        <f t="shared" si="59"/>
        <v>0.73890678702415169</v>
      </c>
      <c r="E251" s="9" t="s">
        <v>380</v>
      </c>
      <c r="F251" s="9">
        <f t="shared" si="62"/>
        <v>8.9048667968912412</v>
      </c>
      <c r="G251" s="9"/>
      <c r="H251" s="65"/>
      <c r="I251" s="55" t="s">
        <v>77</v>
      </c>
      <c r="J251" s="73">
        <v>1349.47</v>
      </c>
      <c r="K251" s="9">
        <f t="shared" si="60"/>
        <v>1.6044753644139265</v>
      </c>
      <c r="L251" s="9">
        <f t="shared" si="64"/>
        <v>3.2438966543490544</v>
      </c>
      <c r="M251" s="9">
        <f t="shared" si="65"/>
        <v>8.3198214830392914</v>
      </c>
      <c r="N251" s="9"/>
      <c r="O251" s="65"/>
      <c r="P251" s="55" t="s">
        <v>77</v>
      </c>
      <c r="Q251" s="73">
        <v>1399.85</v>
      </c>
      <c r="R251" s="9">
        <f t="shared" si="61"/>
        <v>1.1583876515731895</v>
      </c>
      <c r="S251" s="9">
        <f t="shared" si="66"/>
        <v>2.7277130360759516</v>
      </c>
      <c r="T251" s="9" t="s">
        <v>381</v>
      </c>
    </row>
    <row r="252" spans="1:20" ht="11.25" customHeight="1">
      <c r="A252" s="65"/>
      <c r="B252" s="55" t="s">
        <v>78</v>
      </c>
      <c r="C252" s="73">
        <v>1329.71</v>
      </c>
      <c r="D252" s="9">
        <f t="shared" si="59"/>
        <v>1.4906348745973741</v>
      </c>
      <c r="E252" s="9" t="s">
        <v>382</v>
      </c>
      <c r="F252" s="9">
        <f t="shared" si="62"/>
        <v>10.523647244618072</v>
      </c>
      <c r="G252" s="9"/>
      <c r="H252" s="65"/>
      <c r="I252" s="55" t="s">
        <v>78</v>
      </c>
      <c r="J252" s="73">
        <v>1399.9</v>
      </c>
      <c r="K252" s="9">
        <f t="shared" si="60"/>
        <v>3.7370226829792408</v>
      </c>
      <c r="L252" s="9">
        <f t="shared" si="64"/>
        <v>7.1021444911137266</v>
      </c>
      <c r="M252" s="9" t="s">
        <v>383</v>
      </c>
      <c r="N252" s="9"/>
      <c r="O252" s="65"/>
      <c r="P252" s="55" t="s">
        <v>78</v>
      </c>
      <c r="Q252" s="73">
        <v>1407.84</v>
      </c>
      <c r="R252" s="9">
        <f t="shared" si="61"/>
        <v>0.57077544022574589</v>
      </c>
      <c r="S252" s="9">
        <f t="shared" si="66"/>
        <v>3.3140575923914506</v>
      </c>
      <c r="T252" s="9" t="s">
        <v>384</v>
      </c>
    </row>
    <row r="253" spans="1:20" ht="11.25" customHeight="1">
      <c r="A253" s="65"/>
      <c r="B253" s="55" t="s">
        <v>79</v>
      </c>
      <c r="C253" s="73">
        <v>1335.79</v>
      </c>
      <c r="D253" s="9">
        <f t="shared" si="59"/>
        <v>0.45724255664767455</v>
      </c>
      <c r="E253" s="9">
        <f>((C253/C$249)-1)*100</f>
        <v>4.5914732020514215</v>
      </c>
      <c r="F253" s="9">
        <f t="shared" si="62"/>
        <v>10.970898789595672</v>
      </c>
      <c r="G253" s="9"/>
      <c r="H253" s="65"/>
      <c r="I253" s="55" t="s">
        <v>79</v>
      </c>
      <c r="J253" s="73">
        <v>1412.38</v>
      </c>
      <c r="K253" s="9">
        <v>0.89</v>
      </c>
      <c r="L253" s="9" t="s">
        <v>385</v>
      </c>
      <c r="M253" s="9">
        <f t="shared" si="65"/>
        <v>12.822520090105938</v>
      </c>
      <c r="N253" s="9"/>
      <c r="O253" s="65"/>
      <c r="P253" s="55" t="s">
        <v>79</v>
      </c>
      <c r="Q253" s="73">
        <v>1412.67</v>
      </c>
      <c r="R253" s="9">
        <f t="shared" si="61"/>
        <v>0.34307875894989959</v>
      </c>
      <c r="S253" s="9" t="s">
        <v>386</v>
      </c>
      <c r="T253" s="9" t="s">
        <v>387</v>
      </c>
    </row>
    <row r="254" spans="1:20" ht="11.25" customHeight="1">
      <c r="A254" s="65"/>
      <c r="B254" s="55" t="s">
        <v>80</v>
      </c>
      <c r="C254" s="73">
        <v>1371.12</v>
      </c>
      <c r="D254" s="9">
        <f t="shared" si="59"/>
        <v>2.6448768144693435</v>
      </c>
      <c r="E254" s="9" t="s">
        <v>388</v>
      </c>
      <c r="F254" s="9">
        <f t="shared" si="62"/>
        <v>13.701913109819275</v>
      </c>
      <c r="G254" s="9"/>
      <c r="H254" s="65"/>
      <c r="I254" s="55" t="s">
        <v>80</v>
      </c>
      <c r="J254" s="73">
        <v>1427.55</v>
      </c>
      <c r="K254" s="9">
        <f t="shared" ref="K254:K273" si="67">((J254/J253)-1)*100</f>
        <v>1.0740735496112874</v>
      </c>
      <c r="L254" s="9" t="s">
        <v>389</v>
      </c>
      <c r="M254" s="9" t="s">
        <v>390</v>
      </c>
      <c r="N254" s="9"/>
      <c r="O254" s="65"/>
      <c r="P254" s="55" t="s">
        <v>80</v>
      </c>
      <c r="Q254" s="73">
        <v>1429.26</v>
      </c>
      <c r="R254" s="9">
        <f t="shared" si="61"/>
        <v>1.1743719339973202</v>
      </c>
      <c r="S254" s="9" t="s">
        <v>391</v>
      </c>
      <c r="T254" s="9" t="s">
        <v>392</v>
      </c>
    </row>
    <row r="255" spans="1:20" ht="11.25" customHeight="1">
      <c r="A255" s="65"/>
      <c r="B255" s="55" t="s">
        <v>81</v>
      </c>
      <c r="C255" s="73">
        <v>1436.37</v>
      </c>
      <c r="D255" s="9">
        <f t="shared" si="59"/>
        <v>4.7588832487309718</v>
      </c>
      <c r="E255" s="9" t="s">
        <v>393</v>
      </c>
      <c r="F255" s="9">
        <f t="shared" si="62"/>
        <v>19.032899643656243</v>
      </c>
      <c r="G255" s="9"/>
      <c r="H255" s="65"/>
      <c r="I255" s="55" t="s">
        <v>81</v>
      </c>
      <c r="J255" s="73">
        <v>1450.54</v>
      </c>
      <c r="K255" s="9">
        <f t="shared" si="67"/>
        <v>1.6104514728030539</v>
      </c>
      <c r="L255" s="9" t="s">
        <v>394</v>
      </c>
      <c r="M255" s="9" t="s">
        <v>395</v>
      </c>
      <c r="N255" s="9"/>
      <c r="O255" s="65"/>
      <c r="P255" s="55" t="s">
        <v>81</v>
      </c>
      <c r="Q255" s="73">
        <v>1443.22</v>
      </c>
      <c r="R255" s="9">
        <f t="shared" si="61"/>
        <v>0.97672921651763556</v>
      </c>
      <c r="S255" s="9">
        <f t="shared" si="66"/>
        <v>5.9104118355006285</v>
      </c>
      <c r="T255" s="9" t="s">
        <v>396</v>
      </c>
    </row>
    <row r="256" spans="1:20" ht="11.25" customHeight="1">
      <c r="A256" s="65"/>
      <c r="B256" s="55" t="s">
        <v>82</v>
      </c>
      <c r="C256" s="73">
        <v>1485.52</v>
      </c>
      <c r="D256" s="9">
        <f t="shared" si="59"/>
        <v>3.4218202830746947</v>
      </c>
      <c r="E256" s="9" t="s">
        <v>397</v>
      </c>
      <c r="F256" s="9">
        <f t="shared" si="62"/>
        <v>22.94399523293249</v>
      </c>
      <c r="G256" s="9"/>
      <c r="H256" s="65"/>
      <c r="I256" s="55" t="s">
        <v>82</v>
      </c>
      <c r="J256" s="73">
        <v>1484.88</v>
      </c>
      <c r="K256" s="9">
        <f t="shared" si="67"/>
        <v>2.3673942118107805</v>
      </c>
      <c r="L256" s="9" t="s">
        <v>398</v>
      </c>
      <c r="M256" s="9" t="s">
        <v>399</v>
      </c>
      <c r="N256" s="9"/>
      <c r="O256" s="65"/>
      <c r="P256" s="55" t="s">
        <v>82</v>
      </c>
      <c r="Q256" s="73">
        <v>1462.41</v>
      </c>
      <c r="R256" s="9">
        <f t="shared" si="61"/>
        <v>1.3296656088468861</v>
      </c>
      <c r="S256" s="9" t="s">
        <v>400</v>
      </c>
      <c r="T256" s="9">
        <f t="shared" si="63"/>
        <v>16.960051185668036</v>
      </c>
    </row>
    <row r="257" spans="1:20" ht="11.25" customHeight="1">
      <c r="A257" s="65"/>
      <c r="B257" s="55" t="s">
        <v>83</v>
      </c>
      <c r="C257" s="73">
        <v>1506.01</v>
      </c>
      <c r="D257" s="9">
        <f t="shared" si="59"/>
        <v>1.3793149873444932</v>
      </c>
      <c r="E257" s="9" t="s">
        <v>401</v>
      </c>
      <c r="F257" s="9">
        <f t="shared" si="62"/>
        <v>23.430290214977092</v>
      </c>
      <c r="G257" s="9"/>
      <c r="H257" s="65"/>
      <c r="I257" s="55" t="s">
        <v>83</v>
      </c>
      <c r="J257" s="73">
        <v>1500.32</v>
      </c>
      <c r="K257" s="9">
        <f t="shared" si="67"/>
        <v>1.039814665158123</v>
      </c>
      <c r="L257" s="9">
        <f t="shared" si="64"/>
        <v>14.784977086154537</v>
      </c>
      <c r="M257" s="9" t="s">
        <v>402</v>
      </c>
      <c r="N257" s="9"/>
      <c r="O257" s="65"/>
      <c r="P257" s="55" t="s">
        <v>83</v>
      </c>
      <c r="Q257" s="73">
        <v>1475.56</v>
      </c>
      <c r="R257" s="9">
        <f t="shared" si="61"/>
        <v>0.89920063456896404</v>
      </c>
      <c r="S257" s="9">
        <f t="shared" si="66"/>
        <v>8.2836762849678447</v>
      </c>
      <c r="T257" s="9">
        <f t="shared" si="63"/>
        <v>17.131176820797766</v>
      </c>
    </row>
    <row r="258" spans="1:20" ht="11.25" customHeight="1">
      <c r="A258" s="65"/>
      <c r="B258" s="55" t="s">
        <v>84</v>
      </c>
      <c r="C258" s="73">
        <v>1532.13</v>
      </c>
      <c r="D258" s="9">
        <f t="shared" si="59"/>
        <v>1.7343842338364279</v>
      </c>
      <c r="E258" s="9" t="s">
        <v>403</v>
      </c>
      <c r="F258" s="9" t="s">
        <v>404</v>
      </c>
      <c r="G258" s="9"/>
      <c r="H258" s="65"/>
      <c r="I258" s="55" t="s">
        <v>84</v>
      </c>
      <c r="J258" s="73">
        <v>1521.41</v>
      </c>
      <c r="K258" s="9">
        <f t="shared" si="67"/>
        <v>1.4057001173083172</v>
      </c>
      <c r="L258" s="9" t="s">
        <v>405</v>
      </c>
      <c r="M258" s="9">
        <f t="shared" si="65"/>
        <v>19.074117554981605</v>
      </c>
      <c r="N258" s="9"/>
      <c r="O258" s="65"/>
      <c r="P258" s="55" t="s">
        <v>84</v>
      </c>
      <c r="Q258" s="73">
        <v>1524.34</v>
      </c>
      <c r="R258" s="9">
        <f t="shared" si="61"/>
        <v>3.3058635365556199</v>
      </c>
      <c r="S258" s="9">
        <f t="shared" si="66"/>
        <v>11.863386855314516</v>
      </c>
      <c r="T258" s="9" t="s">
        <v>406</v>
      </c>
    </row>
    <row r="259" spans="1:20" ht="11.25" customHeight="1">
      <c r="A259" s="65"/>
      <c r="B259" s="55" t="s">
        <v>85</v>
      </c>
      <c r="C259" s="73">
        <v>1551.33</v>
      </c>
      <c r="D259" s="9">
        <f t="shared" si="59"/>
        <v>1.2531573691527464</v>
      </c>
      <c r="E259" s="9" t="s">
        <v>407</v>
      </c>
      <c r="F259" s="9" t="s">
        <v>408</v>
      </c>
      <c r="G259" s="9"/>
      <c r="H259" s="65"/>
      <c r="I259" s="55" t="s">
        <v>85</v>
      </c>
      <c r="J259" s="73">
        <v>1534.83</v>
      </c>
      <c r="K259" s="9">
        <f t="shared" si="67"/>
        <v>0.8820764948304527</v>
      </c>
      <c r="L259" s="9" t="s">
        <v>409</v>
      </c>
      <c r="M259" s="9" t="s">
        <v>410</v>
      </c>
      <c r="N259" s="9"/>
      <c r="O259" s="65"/>
      <c r="P259" s="55" t="s">
        <v>85</v>
      </c>
      <c r="Q259" s="73">
        <v>1545.78</v>
      </c>
      <c r="R259" s="9">
        <f t="shared" si="61"/>
        <v>1.4065103585814143</v>
      </c>
      <c r="S259" s="9">
        <f t="shared" si="66"/>
        <v>13.436756978894525</v>
      </c>
      <c r="T259" s="9" t="s">
        <v>411</v>
      </c>
    </row>
    <row r="260" spans="1:20" ht="10.5" customHeight="1">
      <c r="A260" s="65"/>
      <c r="B260" s="55" t="s">
        <v>86</v>
      </c>
      <c r="C260" s="73">
        <v>1568.34</v>
      </c>
      <c r="D260" s="9">
        <f t="shared" si="59"/>
        <v>1.0964785055403992</v>
      </c>
      <c r="E260" s="9" t="s">
        <v>412</v>
      </c>
      <c r="F260" s="9" t="s">
        <v>413</v>
      </c>
      <c r="G260" s="9"/>
      <c r="H260" s="65"/>
      <c r="I260" s="55" t="s">
        <v>86</v>
      </c>
      <c r="J260" s="73">
        <v>1549.32</v>
      </c>
      <c r="K260" s="9">
        <f t="shared" si="67"/>
        <v>0.94407849729285509</v>
      </c>
      <c r="L260" s="9" t="s">
        <v>414</v>
      </c>
      <c r="M260" s="9" t="s">
        <v>415</v>
      </c>
      <c r="N260" s="9"/>
      <c r="O260" s="65"/>
      <c r="P260" s="55" t="s">
        <v>86</v>
      </c>
      <c r="Q260" s="73">
        <v>1565.43</v>
      </c>
      <c r="R260" s="9">
        <f t="shared" si="61"/>
        <v>1.2712028878624437</v>
      </c>
      <c r="S260" s="9">
        <f t="shared" si="66"/>
        <v>14.878768309507739</v>
      </c>
      <c r="T260" s="9">
        <f t="shared" si="63"/>
        <v>17.278243931675163</v>
      </c>
    </row>
    <row r="261" spans="1:20" ht="11.25" customHeight="1">
      <c r="A261" s="76"/>
      <c r="B261" s="55" t="s">
        <v>87</v>
      </c>
      <c r="C261" s="73">
        <v>1578.85</v>
      </c>
      <c r="D261" s="9">
        <f t="shared" si="59"/>
        <v>0.6701353022941392</v>
      </c>
      <c r="E261" s="9" t="s">
        <v>416</v>
      </c>
      <c r="F261" s="9" t="s">
        <v>416</v>
      </c>
      <c r="G261" s="9"/>
      <c r="H261" s="76"/>
      <c r="I261" s="55" t="s">
        <v>87</v>
      </c>
      <c r="J261" s="73">
        <v>1554.87</v>
      </c>
      <c r="K261" s="9">
        <f t="shared" si="67"/>
        <v>0.3582216714429487</v>
      </c>
      <c r="L261" s="9" t="s">
        <v>417</v>
      </c>
      <c r="M261" s="9" t="s">
        <v>417</v>
      </c>
      <c r="N261" s="9"/>
      <c r="O261" s="76"/>
      <c r="P261" s="55" t="s">
        <v>87</v>
      </c>
      <c r="Q261" s="73">
        <v>1574.17</v>
      </c>
      <c r="R261" s="9">
        <f t="shared" si="61"/>
        <v>0.55831305136608833</v>
      </c>
      <c r="S261" s="9" t="s">
        <v>418</v>
      </c>
      <c r="T261" s="9" t="s">
        <v>418</v>
      </c>
    </row>
    <row r="262" spans="1:20" ht="11.25" customHeight="1">
      <c r="A262" s="49">
        <v>2022</v>
      </c>
      <c r="B262" s="50" t="s">
        <v>76</v>
      </c>
      <c r="C262" s="70">
        <v>1589.67</v>
      </c>
      <c r="D262" s="11">
        <f t="shared" si="59"/>
        <v>0.68530892738387639</v>
      </c>
      <c r="E262" s="11">
        <f t="shared" ref="E262:E273" si="68">((C262/C$261)-1)*100</f>
        <v>0.68530892738387639</v>
      </c>
      <c r="F262" s="11">
        <f t="shared" ref="F262:F273" si="69">((C262/C250)-1)*100</f>
        <v>22.228715101839967</v>
      </c>
      <c r="G262" s="9"/>
      <c r="H262" s="49">
        <v>2022</v>
      </c>
      <c r="I262" s="50" t="s">
        <v>76</v>
      </c>
      <c r="J262" s="70">
        <v>1564.78</v>
      </c>
      <c r="K262" s="11">
        <f t="shared" si="67"/>
        <v>0.63735231884338717</v>
      </c>
      <c r="L262" s="11">
        <f t="shared" ref="L262:L273" si="70">((J262/J$261)-1)*100</f>
        <v>0.63735231884338717</v>
      </c>
      <c r="M262" s="11" t="s">
        <v>419</v>
      </c>
      <c r="N262" s="9"/>
      <c r="O262" s="49">
        <v>2022</v>
      </c>
      <c r="P262" s="50" t="s">
        <v>76</v>
      </c>
      <c r="Q262" s="70">
        <v>1594.5</v>
      </c>
      <c r="R262" s="11">
        <f t="shared" si="61"/>
        <v>1.2914742372170718</v>
      </c>
      <c r="S262" s="11">
        <f t="shared" ref="S262:S273" si="71">((Q262/Q$261)-1)*100</f>
        <v>1.2914742372170718</v>
      </c>
      <c r="T262" s="11" t="s">
        <v>420</v>
      </c>
    </row>
    <row r="263" spans="1:20" ht="11.25" customHeight="1">
      <c r="A263" s="65"/>
      <c r="B263" s="55" t="s">
        <v>77</v>
      </c>
      <c r="C263" s="73">
        <v>1596.41</v>
      </c>
      <c r="D263" s="9">
        <f t="shared" si="59"/>
        <v>0.42398736844753149</v>
      </c>
      <c r="E263" s="9">
        <f t="shared" si="68"/>
        <v>1.1122019191183607</v>
      </c>
      <c r="F263" s="9" t="s">
        <v>421</v>
      </c>
      <c r="G263" s="9"/>
      <c r="H263" s="65"/>
      <c r="I263" s="55" t="s">
        <v>77</v>
      </c>
      <c r="J263" s="73">
        <v>1570.31</v>
      </c>
      <c r="K263" s="9">
        <f t="shared" si="67"/>
        <v>0.35340431242729675</v>
      </c>
      <c r="L263" s="9">
        <f t="shared" si="70"/>
        <v>0.99300906185082471</v>
      </c>
      <c r="M263" s="9">
        <f t="shared" ref="M263:M273" si="72">((J263/J251)-1)*100</f>
        <v>16.364943274026089</v>
      </c>
      <c r="N263" s="9"/>
      <c r="O263" s="65"/>
      <c r="P263" s="55" t="s">
        <v>77</v>
      </c>
      <c r="Q263" s="73">
        <v>1600.61</v>
      </c>
      <c r="R263" s="9">
        <f t="shared" si="61"/>
        <v>0.38319222326748115</v>
      </c>
      <c r="S263" s="9" t="s">
        <v>422</v>
      </c>
      <c r="T263" s="9">
        <f t="shared" ref="T263:T273" si="73">((Q263/Q251)-1)*100</f>
        <v>14.341536593206406</v>
      </c>
    </row>
    <row r="264" spans="1:20" ht="11.25" hidden="1" customHeight="1">
      <c r="A264" s="65"/>
      <c r="B264" s="55" t="s">
        <v>78</v>
      </c>
      <c r="C264" s="73"/>
      <c r="D264" s="9">
        <f t="shared" si="59"/>
        <v>-100</v>
      </c>
      <c r="E264" s="9">
        <f t="shared" si="68"/>
        <v>-100</v>
      </c>
      <c r="F264" s="9">
        <f t="shared" si="69"/>
        <v>-100</v>
      </c>
      <c r="G264" s="9"/>
      <c r="H264" s="65"/>
      <c r="I264" s="55" t="s">
        <v>78</v>
      </c>
      <c r="J264" s="73"/>
      <c r="K264" s="9">
        <f t="shared" si="67"/>
        <v>-100</v>
      </c>
      <c r="L264" s="9">
        <f t="shared" si="70"/>
        <v>-100</v>
      </c>
      <c r="M264" s="9">
        <f t="shared" si="72"/>
        <v>-100</v>
      </c>
      <c r="N264" s="9"/>
      <c r="O264" s="65"/>
      <c r="P264" s="55" t="s">
        <v>78</v>
      </c>
      <c r="Q264" s="73"/>
      <c r="R264" s="9">
        <f t="shared" si="61"/>
        <v>-100</v>
      </c>
      <c r="S264" s="9">
        <f t="shared" si="71"/>
        <v>-100</v>
      </c>
      <c r="T264" s="9">
        <f t="shared" si="73"/>
        <v>-100</v>
      </c>
    </row>
    <row r="265" spans="1:20" ht="11.25" hidden="1" customHeight="1">
      <c r="A265" s="65"/>
      <c r="B265" s="55" t="s">
        <v>79</v>
      </c>
      <c r="C265" s="73"/>
      <c r="D265" s="9" t="e">
        <f t="shared" si="59"/>
        <v>#DIV/0!</v>
      </c>
      <c r="E265" s="9">
        <f t="shared" si="68"/>
        <v>-100</v>
      </c>
      <c r="F265" s="9">
        <f t="shared" si="69"/>
        <v>-100</v>
      </c>
      <c r="G265" s="9"/>
      <c r="H265" s="65"/>
      <c r="I265" s="55" t="s">
        <v>79</v>
      </c>
      <c r="J265" s="73"/>
      <c r="K265" s="9" t="e">
        <f t="shared" si="67"/>
        <v>#DIV/0!</v>
      </c>
      <c r="L265" s="9">
        <f t="shared" si="70"/>
        <v>-100</v>
      </c>
      <c r="M265" s="9">
        <f t="shared" si="72"/>
        <v>-100</v>
      </c>
      <c r="N265" s="9"/>
      <c r="O265" s="65"/>
      <c r="P265" s="55" t="s">
        <v>79</v>
      </c>
      <c r="Q265" s="73"/>
      <c r="R265" s="9" t="e">
        <f t="shared" si="61"/>
        <v>#DIV/0!</v>
      </c>
      <c r="S265" s="9">
        <f t="shared" si="71"/>
        <v>-100</v>
      </c>
      <c r="T265" s="9">
        <f t="shared" si="73"/>
        <v>-100</v>
      </c>
    </row>
    <row r="266" spans="1:20" ht="11.25" hidden="1" customHeight="1">
      <c r="A266" s="65"/>
      <c r="B266" s="55" t="s">
        <v>80</v>
      </c>
      <c r="C266" s="73"/>
      <c r="D266" s="9" t="e">
        <f t="shared" si="59"/>
        <v>#DIV/0!</v>
      </c>
      <c r="E266" s="9">
        <f t="shared" si="68"/>
        <v>-100</v>
      </c>
      <c r="F266" s="9">
        <f t="shared" si="69"/>
        <v>-100</v>
      </c>
      <c r="G266" s="9"/>
      <c r="H266" s="65"/>
      <c r="I266" s="55" t="s">
        <v>80</v>
      </c>
      <c r="J266" s="73"/>
      <c r="K266" s="9" t="e">
        <f t="shared" si="67"/>
        <v>#DIV/0!</v>
      </c>
      <c r="L266" s="9">
        <f t="shared" si="70"/>
        <v>-100</v>
      </c>
      <c r="M266" s="9">
        <f t="shared" si="72"/>
        <v>-100</v>
      </c>
      <c r="N266" s="9"/>
      <c r="O266" s="65"/>
      <c r="P266" s="55" t="s">
        <v>80</v>
      </c>
      <c r="Q266" s="73"/>
      <c r="R266" s="9" t="e">
        <f t="shared" si="61"/>
        <v>#DIV/0!</v>
      </c>
      <c r="S266" s="9">
        <f t="shared" si="71"/>
        <v>-100</v>
      </c>
      <c r="T266" s="9">
        <f t="shared" si="73"/>
        <v>-100</v>
      </c>
    </row>
    <row r="267" spans="1:20" ht="11.25" hidden="1" customHeight="1">
      <c r="A267" s="65"/>
      <c r="B267" s="55" t="s">
        <v>81</v>
      </c>
      <c r="C267" s="73"/>
      <c r="D267" s="9" t="e">
        <f t="shared" si="59"/>
        <v>#DIV/0!</v>
      </c>
      <c r="E267" s="9">
        <f t="shared" si="68"/>
        <v>-100</v>
      </c>
      <c r="F267" s="9">
        <f t="shared" si="69"/>
        <v>-100</v>
      </c>
      <c r="G267" s="9"/>
      <c r="H267" s="65"/>
      <c r="I267" s="55" t="s">
        <v>81</v>
      </c>
      <c r="J267" s="73"/>
      <c r="K267" s="9" t="e">
        <f t="shared" si="67"/>
        <v>#DIV/0!</v>
      </c>
      <c r="L267" s="9">
        <f t="shared" si="70"/>
        <v>-100</v>
      </c>
      <c r="M267" s="9">
        <f t="shared" si="72"/>
        <v>-100</v>
      </c>
      <c r="N267" s="9"/>
      <c r="O267" s="65"/>
      <c r="P267" s="55" t="s">
        <v>81</v>
      </c>
      <c r="Q267" s="73"/>
      <c r="R267" s="9" t="e">
        <f t="shared" si="61"/>
        <v>#DIV/0!</v>
      </c>
      <c r="S267" s="9">
        <f t="shared" si="71"/>
        <v>-100</v>
      </c>
      <c r="T267" s="9">
        <f t="shared" si="73"/>
        <v>-100</v>
      </c>
    </row>
    <row r="268" spans="1:20" ht="11.25" hidden="1" customHeight="1">
      <c r="A268" s="65"/>
      <c r="B268" s="55" t="s">
        <v>82</v>
      </c>
      <c r="C268" s="73"/>
      <c r="D268" s="9" t="e">
        <f t="shared" si="59"/>
        <v>#DIV/0!</v>
      </c>
      <c r="E268" s="9">
        <f t="shared" si="68"/>
        <v>-100</v>
      </c>
      <c r="F268" s="9">
        <f t="shared" si="69"/>
        <v>-100</v>
      </c>
      <c r="G268" s="9"/>
      <c r="H268" s="65"/>
      <c r="I268" s="55" t="s">
        <v>82</v>
      </c>
      <c r="J268" s="73"/>
      <c r="K268" s="9" t="e">
        <f t="shared" si="67"/>
        <v>#DIV/0!</v>
      </c>
      <c r="L268" s="9">
        <f t="shared" si="70"/>
        <v>-100</v>
      </c>
      <c r="M268" s="9">
        <f t="shared" si="72"/>
        <v>-100</v>
      </c>
      <c r="N268" s="9"/>
      <c r="O268" s="65"/>
      <c r="P268" s="55" t="s">
        <v>82</v>
      </c>
      <c r="Q268" s="73"/>
      <c r="R268" s="9" t="e">
        <f t="shared" si="61"/>
        <v>#DIV/0!</v>
      </c>
      <c r="S268" s="9">
        <f t="shared" si="71"/>
        <v>-100</v>
      </c>
      <c r="T268" s="9">
        <f t="shared" si="73"/>
        <v>-100</v>
      </c>
    </row>
    <row r="269" spans="1:20" ht="11.25" hidden="1" customHeight="1">
      <c r="A269" s="65"/>
      <c r="B269" s="55" t="s">
        <v>83</v>
      </c>
      <c r="C269" s="73"/>
      <c r="D269" s="9" t="e">
        <f t="shared" si="59"/>
        <v>#DIV/0!</v>
      </c>
      <c r="E269" s="9">
        <f t="shared" si="68"/>
        <v>-100</v>
      </c>
      <c r="F269" s="9">
        <f t="shared" si="69"/>
        <v>-100</v>
      </c>
      <c r="G269" s="9"/>
      <c r="H269" s="65"/>
      <c r="I269" s="55" t="s">
        <v>83</v>
      </c>
      <c r="J269" s="73"/>
      <c r="K269" s="9" t="e">
        <f t="shared" si="67"/>
        <v>#DIV/0!</v>
      </c>
      <c r="L269" s="9">
        <f t="shared" si="70"/>
        <v>-100</v>
      </c>
      <c r="M269" s="9">
        <f t="shared" si="72"/>
        <v>-100</v>
      </c>
      <c r="N269" s="9"/>
      <c r="O269" s="65"/>
      <c r="P269" s="55" t="s">
        <v>83</v>
      </c>
      <c r="Q269" s="73"/>
      <c r="R269" s="9" t="e">
        <f t="shared" si="61"/>
        <v>#DIV/0!</v>
      </c>
      <c r="S269" s="9">
        <f t="shared" si="71"/>
        <v>-100</v>
      </c>
      <c r="T269" s="9">
        <f t="shared" si="73"/>
        <v>-100</v>
      </c>
    </row>
    <row r="270" spans="1:20" ht="11.25" hidden="1" customHeight="1">
      <c r="A270" s="65"/>
      <c r="B270" s="55" t="s">
        <v>84</v>
      </c>
      <c r="C270" s="73"/>
      <c r="D270" s="9" t="e">
        <f t="shared" si="59"/>
        <v>#DIV/0!</v>
      </c>
      <c r="E270" s="9">
        <f t="shared" si="68"/>
        <v>-100</v>
      </c>
      <c r="F270" s="9">
        <f t="shared" si="69"/>
        <v>-100</v>
      </c>
      <c r="G270" s="9"/>
      <c r="H270" s="65"/>
      <c r="I270" s="55" t="s">
        <v>84</v>
      </c>
      <c r="J270" s="73"/>
      <c r="K270" s="9" t="e">
        <f t="shared" si="67"/>
        <v>#DIV/0!</v>
      </c>
      <c r="L270" s="9">
        <f t="shared" si="70"/>
        <v>-100</v>
      </c>
      <c r="M270" s="9">
        <f t="shared" si="72"/>
        <v>-100</v>
      </c>
      <c r="N270" s="9"/>
      <c r="O270" s="65"/>
      <c r="P270" s="55" t="s">
        <v>84</v>
      </c>
      <c r="Q270" s="73"/>
      <c r="R270" s="9" t="e">
        <f t="shared" si="61"/>
        <v>#DIV/0!</v>
      </c>
      <c r="S270" s="9">
        <f t="shared" si="71"/>
        <v>-100</v>
      </c>
      <c r="T270" s="9">
        <f t="shared" si="73"/>
        <v>-100</v>
      </c>
    </row>
    <row r="271" spans="1:20" ht="11.25" hidden="1" customHeight="1">
      <c r="A271" s="65"/>
      <c r="B271" s="55" t="s">
        <v>85</v>
      </c>
      <c r="C271" s="73"/>
      <c r="D271" s="9" t="e">
        <f t="shared" si="59"/>
        <v>#DIV/0!</v>
      </c>
      <c r="E271" s="9">
        <f t="shared" si="68"/>
        <v>-100</v>
      </c>
      <c r="F271" s="9">
        <f t="shared" si="69"/>
        <v>-100</v>
      </c>
      <c r="G271" s="9"/>
      <c r="H271" s="65"/>
      <c r="I271" s="55" t="s">
        <v>85</v>
      </c>
      <c r="J271" s="73"/>
      <c r="K271" s="9" t="e">
        <f t="shared" si="67"/>
        <v>#DIV/0!</v>
      </c>
      <c r="L271" s="9">
        <f t="shared" si="70"/>
        <v>-100</v>
      </c>
      <c r="M271" s="9">
        <f t="shared" si="72"/>
        <v>-100</v>
      </c>
      <c r="N271" s="9"/>
      <c r="O271" s="65"/>
      <c r="P271" s="55" t="s">
        <v>85</v>
      </c>
      <c r="Q271" s="73"/>
      <c r="R271" s="9" t="e">
        <f t="shared" si="61"/>
        <v>#DIV/0!</v>
      </c>
      <c r="S271" s="9">
        <f t="shared" si="71"/>
        <v>-100</v>
      </c>
      <c r="T271" s="9">
        <f t="shared" si="73"/>
        <v>-100</v>
      </c>
    </row>
    <row r="272" spans="1:20" ht="10.5" hidden="1" customHeight="1">
      <c r="A272" s="65"/>
      <c r="B272" s="55" t="s">
        <v>86</v>
      </c>
      <c r="C272" s="73"/>
      <c r="D272" s="9" t="e">
        <f t="shared" si="59"/>
        <v>#DIV/0!</v>
      </c>
      <c r="E272" s="9">
        <f t="shared" si="68"/>
        <v>-100</v>
      </c>
      <c r="F272" s="9">
        <f t="shared" si="69"/>
        <v>-100</v>
      </c>
      <c r="G272" s="9"/>
      <c r="H272" s="65"/>
      <c r="I272" s="55" t="s">
        <v>86</v>
      </c>
      <c r="J272" s="73"/>
      <c r="K272" s="9" t="e">
        <f t="shared" si="67"/>
        <v>#DIV/0!</v>
      </c>
      <c r="L272" s="9">
        <f t="shared" si="70"/>
        <v>-100</v>
      </c>
      <c r="M272" s="9">
        <f t="shared" si="72"/>
        <v>-100</v>
      </c>
      <c r="N272" s="9"/>
      <c r="O272" s="65"/>
      <c r="P272" s="55" t="s">
        <v>86</v>
      </c>
      <c r="Q272" s="73"/>
      <c r="R272" s="9" t="e">
        <f t="shared" si="61"/>
        <v>#DIV/0!</v>
      </c>
      <c r="S272" s="9">
        <f t="shared" si="71"/>
        <v>-100</v>
      </c>
      <c r="T272" s="9">
        <f t="shared" si="73"/>
        <v>-100</v>
      </c>
    </row>
    <row r="273" spans="1:20" ht="11.25" hidden="1" customHeight="1">
      <c r="A273" s="76"/>
      <c r="B273" s="55" t="s">
        <v>87</v>
      </c>
      <c r="C273" s="73"/>
      <c r="D273" s="9" t="e">
        <f t="shared" si="59"/>
        <v>#DIV/0!</v>
      </c>
      <c r="E273" s="9">
        <f t="shared" si="68"/>
        <v>-100</v>
      </c>
      <c r="F273" s="9">
        <f t="shared" si="69"/>
        <v>-100</v>
      </c>
      <c r="G273" s="9"/>
      <c r="H273" s="76"/>
      <c r="I273" s="55" t="s">
        <v>87</v>
      </c>
      <c r="J273" s="73"/>
      <c r="K273" s="9" t="e">
        <f t="shared" si="67"/>
        <v>#DIV/0!</v>
      </c>
      <c r="L273" s="9">
        <f t="shared" si="70"/>
        <v>-100</v>
      </c>
      <c r="M273" s="9">
        <f t="shared" si="72"/>
        <v>-100</v>
      </c>
      <c r="N273" s="9"/>
      <c r="O273" s="76"/>
      <c r="P273" s="55" t="s">
        <v>87</v>
      </c>
      <c r="Q273" s="73"/>
      <c r="R273" s="9" t="e">
        <f t="shared" si="61"/>
        <v>#DIV/0!</v>
      </c>
      <c r="S273" s="9">
        <f t="shared" si="71"/>
        <v>-100</v>
      </c>
      <c r="T273" s="9">
        <f t="shared" si="73"/>
        <v>-100</v>
      </c>
    </row>
    <row r="274" spans="1:20" ht="11.25" customHeight="1">
      <c r="A274" s="79"/>
      <c r="B274" s="50"/>
      <c r="C274" s="51"/>
      <c r="D274" s="6"/>
      <c r="E274" s="6"/>
      <c r="F274" s="6"/>
      <c r="G274" s="55"/>
      <c r="H274" s="49"/>
      <c r="I274" s="50"/>
      <c r="J274" s="51"/>
      <c r="K274" s="6"/>
      <c r="L274" s="6"/>
      <c r="M274" s="6"/>
      <c r="N274" s="55"/>
      <c r="O274" s="49"/>
      <c r="P274" s="50"/>
      <c r="Q274" s="51"/>
      <c r="R274" s="6"/>
      <c r="S274" s="6"/>
      <c r="T274" s="6"/>
    </row>
    <row r="275" spans="1:20" ht="11.25" customHeight="1">
      <c r="A275" s="314" t="s">
        <v>224</v>
      </c>
      <c r="B275" s="314"/>
      <c r="C275" s="314"/>
      <c r="D275" s="314"/>
      <c r="E275" s="314"/>
      <c r="F275" s="314"/>
      <c r="N275" s="38"/>
      <c r="S275" s="9"/>
    </row>
    <row r="276" spans="1:20" ht="11.25" customHeight="1">
      <c r="A276" s="40" t="s">
        <v>67</v>
      </c>
      <c r="B276" s="41"/>
      <c r="C276" s="315" t="s">
        <v>68</v>
      </c>
      <c r="D276" s="316" t="s">
        <v>69</v>
      </c>
      <c r="E276" s="316"/>
      <c r="F276" s="317"/>
    </row>
    <row r="277" spans="1:20" ht="11.25" customHeight="1">
      <c r="A277" s="43" t="s">
        <v>70</v>
      </c>
      <c r="B277" s="44"/>
      <c r="C277" s="315"/>
      <c r="D277" s="308" t="s">
        <v>71</v>
      </c>
      <c r="E277" s="308" t="s">
        <v>72</v>
      </c>
      <c r="F277" s="309"/>
    </row>
    <row r="278" spans="1:20" ht="11.25" customHeight="1">
      <c r="A278" s="45" t="s">
        <v>73</v>
      </c>
      <c r="B278" s="46"/>
      <c r="C278" s="315"/>
      <c r="D278" s="308"/>
      <c r="E278" s="47" t="s">
        <v>74</v>
      </c>
      <c r="F278" s="48" t="s">
        <v>75</v>
      </c>
    </row>
    <row r="279" spans="1:20" ht="11.25" customHeight="1">
      <c r="A279" s="49">
        <v>2001</v>
      </c>
      <c r="B279" s="50" t="s">
        <v>76</v>
      </c>
      <c r="C279" s="50">
        <v>348.46</v>
      </c>
      <c r="D279" s="6">
        <v>0.57999999999999996</v>
      </c>
      <c r="E279" s="6">
        <v>0.57999999999999996</v>
      </c>
      <c r="F279" s="6">
        <v>6.5</v>
      </c>
      <c r="N279" s="58"/>
    </row>
    <row r="280" spans="1:20" ht="11.25" customHeight="1">
      <c r="A280" s="54"/>
      <c r="B280" s="55" t="s">
        <v>77</v>
      </c>
      <c r="C280" s="56">
        <v>349.9</v>
      </c>
      <c r="D280" s="7">
        <v>0.41324685760202318</v>
      </c>
      <c r="E280" s="7">
        <v>0.99</v>
      </c>
      <c r="F280" s="7">
        <v>6.57</v>
      </c>
      <c r="N280" s="58"/>
    </row>
    <row r="281" spans="1:20" ht="11.25" customHeight="1">
      <c r="A281" s="54"/>
      <c r="B281" s="55" t="s">
        <v>78</v>
      </c>
      <c r="C281" s="56">
        <v>350.21</v>
      </c>
      <c r="D281" s="7">
        <v>8.8596741926272315E-2</v>
      </c>
      <c r="E281" s="7">
        <v>1.08</v>
      </c>
      <c r="F281" s="7">
        <v>5.9</v>
      </c>
      <c r="N281" s="58"/>
    </row>
    <row r="282" spans="1:20" ht="11.25" customHeight="1">
      <c r="A282" s="54"/>
      <c r="B282" s="55" t="s">
        <v>79</v>
      </c>
      <c r="C282" s="56">
        <v>350.43</v>
      </c>
      <c r="D282" s="7">
        <v>6.2819451186446607E-2</v>
      </c>
      <c r="E282" s="7">
        <v>1.1499999999999999</v>
      </c>
      <c r="F282" s="7">
        <v>5.59</v>
      </c>
      <c r="N282" s="58"/>
    </row>
    <row r="283" spans="1:20" ht="11.25" customHeight="1">
      <c r="A283" s="54"/>
      <c r="B283" s="55" t="s">
        <v>80</v>
      </c>
      <c r="C283" s="56">
        <v>350.37</v>
      </c>
      <c r="D283" s="7">
        <v>-1.7121821761834077E-2</v>
      </c>
      <c r="E283" s="7">
        <v>1.1299999999999999</v>
      </c>
      <c r="F283" s="7">
        <v>5.46</v>
      </c>
      <c r="N283" s="58"/>
    </row>
    <row r="284" spans="1:20" ht="11.25" customHeight="1">
      <c r="A284" s="54"/>
      <c r="B284" s="55" t="s">
        <v>81</v>
      </c>
      <c r="C284" s="56">
        <v>361.06</v>
      </c>
      <c r="D284" s="7">
        <v>3.0510603076747467</v>
      </c>
      <c r="E284" s="7">
        <v>4.21</v>
      </c>
      <c r="F284" s="7">
        <v>5.73</v>
      </c>
      <c r="N284" s="58"/>
    </row>
    <row r="285" spans="1:20" ht="11.25" customHeight="1">
      <c r="A285" s="54"/>
      <c r="B285" s="57" t="s">
        <v>82</v>
      </c>
      <c r="C285" s="56">
        <v>364.89</v>
      </c>
      <c r="D285" s="7">
        <v>1.0607655237356628</v>
      </c>
      <c r="E285" s="7">
        <v>5.32</v>
      </c>
      <c r="F285" s="7">
        <v>6.37</v>
      </c>
      <c r="N285" s="58"/>
    </row>
    <row r="286" spans="1:20" ht="11.25" customHeight="1">
      <c r="A286" s="54"/>
      <c r="B286" s="55" t="s">
        <v>83</v>
      </c>
      <c r="C286" s="56">
        <v>367.93</v>
      </c>
      <c r="D286" s="7">
        <v>0.83312779193729369</v>
      </c>
      <c r="E286" s="7">
        <v>6.2</v>
      </c>
      <c r="F286" s="7">
        <v>6.63</v>
      </c>
      <c r="N286" s="58"/>
    </row>
    <row r="287" spans="1:20" s="59" customFormat="1" ht="11.25" customHeight="1">
      <c r="A287" s="54"/>
      <c r="B287" s="55" t="s">
        <v>84</v>
      </c>
      <c r="C287" s="56">
        <v>368.94</v>
      </c>
      <c r="D287" s="7">
        <v>0.27450873807517429</v>
      </c>
      <c r="E287" s="7">
        <v>6.49</v>
      </c>
      <c r="F287" s="7">
        <v>6.91</v>
      </c>
      <c r="G287" s="42"/>
      <c r="H287" s="42"/>
      <c r="I287" s="42"/>
      <c r="J287" s="42"/>
      <c r="K287" s="42"/>
      <c r="L287" s="42"/>
      <c r="M287" s="42"/>
      <c r="N287" s="58"/>
      <c r="O287" s="42"/>
      <c r="P287" s="42"/>
      <c r="Q287" s="42"/>
      <c r="R287" s="42"/>
      <c r="S287" s="42"/>
      <c r="T287" s="42"/>
    </row>
    <row r="288" spans="1:20" ht="11.25" customHeight="1">
      <c r="A288" s="54"/>
      <c r="B288" s="55" t="s">
        <v>85</v>
      </c>
      <c r="C288" s="56">
        <v>369.11</v>
      </c>
      <c r="D288" s="7">
        <v>4.6077953054690646E-2</v>
      </c>
      <c r="E288" s="7">
        <v>6.54</v>
      </c>
      <c r="F288" s="7">
        <v>7.14</v>
      </c>
      <c r="N288" s="58"/>
    </row>
    <row r="289" spans="1:20" ht="11.25" customHeight="1">
      <c r="A289" s="54"/>
      <c r="B289" s="55" t="s">
        <v>86</v>
      </c>
      <c r="C289" s="56">
        <v>370.05</v>
      </c>
      <c r="D289" s="7">
        <v>0.25466663054374283</v>
      </c>
      <c r="E289" s="7">
        <v>6.81</v>
      </c>
      <c r="F289" s="7">
        <v>7.29</v>
      </c>
      <c r="N289" s="58"/>
    </row>
    <row r="290" spans="1:20" ht="11.25" customHeight="1">
      <c r="A290" s="54"/>
      <c r="B290" s="55" t="s">
        <v>87</v>
      </c>
      <c r="C290" s="56">
        <v>370.79</v>
      </c>
      <c r="D290" s="7">
        <v>0.19997297662477376</v>
      </c>
      <c r="E290" s="7">
        <v>7.02</v>
      </c>
      <c r="F290" s="7">
        <v>7.02</v>
      </c>
      <c r="N290" s="58"/>
    </row>
    <row r="291" spans="1:20" ht="11.25" customHeight="1">
      <c r="A291" s="49">
        <v>2002</v>
      </c>
      <c r="B291" s="50" t="s">
        <v>76</v>
      </c>
      <c r="C291" s="51">
        <v>372.33</v>
      </c>
      <c r="D291" s="6">
        <v>0.4153294317538192</v>
      </c>
      <c r="E291" s="6">
        <v>0.4153294317538192</v>
      </c>
      <c r="F291" s="6">
        <v>6.8501406187223779</v>
      </c>
      <c r="N291" s="58"/>
    </row>
    <row r="292" spans="1:20" ht="11.25" customHeight="1">
      <c r="A292" s="54"/>
      <c r="B292" s="55" t="s">
        <v>77</v>
      </c>
      <c r="C292" s="56">
        <v>372.7</v>
      </c>
      <c r="D292" s="7">
        <v>9.9374211049330086E-2</v>
      </c>
      <c r="E292" s="7">
        <v>0.51511637314920478</v>
      </c>
      <c r="F292" s="7">
        <v>6.5161474707059241</v>
      </c>
      <c r="N292" s="58"/>
    </row>
    <row r="293" spans="1:20" s="59" customFormat="1" ht="11.25" customHeight="1">
      <c r="A293" s="54"/>
      <c r="B293" s="55" t="s">
        <v>78</v>
      </c>
      <c r="C293" s="56">
        <v>375.3</v>
      </c>
      <c r="D293" s="7">
        <v>0.69761202039173575</v>
      </c>
      <c r="E293" s="7">
        <v>1.2163219072790499</v>
      </c>
      <c r="F293" s="7">
        <v>7.1642728648525278</v>
      </c>
      <c r="G293" s="42"/>
      <c r="H293" s="42"/>
      <c r="I293" s="42"/>
      <c r="J293" s="42"/>
      <c r="K293" s="42"/>
      <c r="L293" s="42"/>
      <c r="M293" s="42"/>
      <c r="N293" s="58"/>
      <c r="O293" s="42"/>
      <c r="P293" s="42"/>
      <c r="Q293" s="42"/>
      <c r="R293" s="42"/>
      <c r="S293" s="42"/>
      <c r="T293" s="42"/>
    </row>
    <row r="294" spans="1:20" ht="11.25" customHeight="1">
      <c r="A294" s="54"/>
      <c r="B294" s="55" t="s">
        <v>79</v>
      </c>
      <c r="C294" s="56">
        <v>376.94</v>
      </c>
      <c r="D294" s="7">
        <v>0.43698374633625026</v>
      </c>
      <c r="E294" s="7">
        <v>1.6586207826532418</v>
      </c>
      <c r="F294" s="7">
        <v>7.5649915817709745</v>
      </c>
      <c r="N294" s="58"/>
    </row>
    <row r="295" spans="1:20" ht="11.25" customHeight="1">
      <c r="A295" s="54"/>
      <c r="B295" s="55" t="s">
        <v>80</v>
      </c>
      <c r="C295" s="56">
        <v>378.24</v>
      </c>
      <c r="D295" s="7">
        <v>0.34488247466439859</v>
      </c>
      <c r="E295" s="7">
        <v>2.0092235497181754</v>
      </c>
      <c r="F295" s="7">
        <v>7.9544481548077695</v>
      </c>
      <c r="N295" s="58"/>
    </row>
    <row r="296" spans="1:20" ht="11.25" customHeight="1">
      <c r="A296" s="54"/>
      <c r="B296" s="55" t="s">
        <v>81</v>
      </c>
      <c r="C296" s="56">
        <v>404.53</v>
      </c>
      <c r="D296" s="7">
        <v>6.9506133671742631</v>
      </c>
      <c r="E296" s="7">
        <v>9.0994902775155531</v>
      </c>
      <c r="F296" s="7">
        <v>12.039550213260952</v>
      </c>
      <c r="N296" s="58"/>
    </row>
    <row r="297" spans="1:20" ht="11.25" customHeight="1">
      <c r="A297" s="54"/>
      <c r="B297" s="55" t="s">
        <v>82</v>
      </c>
      <c r="C297" s="56">
        <v>408.97</v>
      </c>
      <c r="D297" s="7">
        <v>1.0975700195288596</v>
      </c>
      <c r="E297" s="7">
        <v>10.296933574260358</v>
      </c>
      <c r="F297" s="7">
        <v>12.080352983090803</v>
      </c>
      <c r="N297" s="58"/>
    </row>
    <row r="298" spans="1:20" s="59" customFormat="1" ht="11.25" customHeight="1">
      <c r="A298" s="54"/>
      <c r="B298" s="55" t="s">
        <v>83</v>
      </c>
      <c r="C298" s="56">
        <v>409.78</v>
      </c>
      <c r="D298" s="7">
        <v>0.19805853730101575</v>
      </c>
      <c r="E298" s="7">
        <v>10.515386067585419</v>
      </c>
      <c r="F298" s="7">
        <v>11.374446226184309</v>
      </c>
      <c r="G298" s="42"/>
      <c r="H298" s="42"/>
      <c r="I298" s="42"/>
      <c r="J298" s="42"/>
      <c r="K298" s="42"/>
      <c r="L298" s="42"/>
      <c r="M298" s="42"/>
      <c r="N298" s="58"/>
      <c r="O298" s="42"/>
      <c r="P298" s="42"/>
      <c r="Q298" s="42"/>
      <c r="R298" s="42"/>
      <c r="S298" s="42"/>
      <c r="T298" s="42"/>
    </row>
    <row r="299" spans="1:20" s="59" customFormat="1" ht="11.25" customHeight="1">
      <c r="A299" s="54"/>
      <c r="B299" s="55" t="s">
        <v>84</v>
      </c>
      <c r="C299" s="56">
        <v>416</v>
      </c>
      <c r="D299" s="7">
        <v>1.5178876470301139</v>
      </c>
      <c r="E299" s="7">
        <v>12.192885460772928</v>
      </c>
      <c r="F299" s="7">
        <v>12.755461592670891</v>
      </c>
      <c r="N299" s="58"/>
    </row>
    <row r="300" spans="1:20" ht="11.25" customHeight="1">
      <c r="A300" s="54"/>
      <c r="B300" s="55" t="s">
        <v>85</v>
      </c>
      <c r="C300" s="56">
        <v>420.13</v>
      </c>
      <c r="D300" s="7">
        <v>0.99278846153845191</v>
      </c>
      <c r="E300" s="7">
        <v>13.306723482294558</v>
      </c>
      <c r="F300" s="7">
        <v>13.822437755682593</v>
      </c>
      <c r="N300" s="58"/>
    </row>
    <row r="301" spans="1:20" ht="11.25" customHeight="1">
      <c r="A301" s="54"/>
      <c r="B301" s="55" t="s">
        <v>86</v>
      </c>
      <c r="C301" s="56">
        <v>427.07</v>
      </c>
      <c r="D301" s="7">
        <v>1.6518696593911475</v>
      </c>
      <c r="E301" s="7">
        <v>15.17840286954879</v>
      </c>
      <c r="F301" s="7">
        <v>15.408728550195905</v>
      </c>
      <c r="N301" s="58"/>
    </row>
    <row r="302" spans="1:20" ht="11.25" customHeight="1">
      <c r="A302" s="54"/>
      <c r="B302" s="55" t="s">
        <v>87</v>
      </c>
      <c r="C302" s="56">
        <v>434.47</v>
      </c>
      <c r="D302" s="7">
        <v>1.73273702203387</v>
      </c>
      <c r="E302" s="7">
        <v>17.17414169745679</v>
      </c>
      <c r="F302" s="7">
        <v>17.17414169745679</v>
      </c>
      <c r="N302" s="58"/>
    </row>
    <row r="303" spans="1:20" ht="11.25" customHeight="1">
      <c r="A303" s="49">
        <v>2003</v>
      </c>
      <c r="B303" s="50" t="s">
        <v>76</v>
      </c>
      <c r="C303" s="51">
        <v>443.6</v>
      </c>
      <c r="D303" s="6">
        <v>2.101410914447488</v>
      </c>
      <c r="E303" s="6">
        <v>2.101410914447488</v>
      </c>
      <c r="F303" s="6">
        <v>19.141621679692754</v>
      </c>
      <c r="N303" s="58"/>
    </row>
    <row r="304" spans="1:20" ht="11.25" customHeight="1">
      <c r="A304" s="54"/>
      <c r="B304" s="55" t="s">
        <v>77</v>
      </c>
      <c r="C304" s="56">
        <v>449.31</v>
      </c>
      <c r="D304" s="7">
        <v>1.2871956717763755</v>
      </c>
      <c r="E304" s="7">
        <v>3.4156558565608508</v>
      </c>
      <c r="F304" s="7">
        <v>20.555406493158035</v>
      </c>
      <c r="N304" s="58"/>
    </row>
    <row r="305" spans="1:21" s="59" customFormat="1" ht="11.25" customHeight="1">
      <c r="A305" s="54"/>
      <c r="B305" s="55" t="s">
        <v>78</v>
      </c>
      <c r="C305" s="56">
        <v>450.18</v>
      </c>
      <c r="D305" s="7">
        <v>0.19363023302396698</v>
      </c>
      <c r="E305" s="7">
        <v>3.6158998319791857</v>
      </c>
      <c r="F305" s="7">
        <v>19.952038369304546</v>
      </c>
      <c r="N305" s="58"/>
    </row>
    <row r="306" spans="1:21" ht="11.25" customHeight="1">
      <c r="A306" s="54"/>
      <c r="B306" s="55" t="s">
        <v>79</v>
      </c>
      <c r="C306" s="56">
        <v>452.9</v>
      </c>
      <c r="D306" s="7">
        <v>0.60420276333910117</v>
      </c>
      <c r="E306" s="7">
        <v>4.241949962022673</v>
      </c>
      <c r="F306" s="7">
        <v>20.151748288852332</v>
      </c>
      <c r="N306" s="58"/>
    </row>
    <row r="307" spans="1:21" ht="11.25" customHeight="1">
      <c r="A307" s="54"/>
      <c r="B307" s="55" t="s">
        <v>80</v>
      </c>
      <c r="C307" s="56">
        <v>482.28</v>
      </c>
      <c r="D307" s="7">
        <v>6.4870832413336244</v>
      </c>
      <c r="E307" s="7">
        <v>11.004212028448435</v>
      </c>
      <c r="F307" s="7">
        <v>27.506345177664969</v>
      </c>
      <c r="N307" s="58"/>
    </row>
    <row r="308" spans="1:21" s="59" customFormat="1" ht="11.25" customHeight="1">
      <c r="A308" s="54"/>
      <c r="B308" s="55" t="s">
        <v>81</v>
      </c>
      <c r="C308" s="56">
        <v>487.41</v>
      </c>
      <c r="D308" s="7">
        <v>1.0636974371734276</v>
      </c>
      <c r="E308" s="7">
        <v>12.184960986949612</v>
      </c>
      <c r="F308" s="7">
        <v>20.48797369787161</v>
      </c>
      <c r="G308" s="42"/>
      <c r="H308" s="42"/>
      <c r="I308" s="42"/>
      <c r="J308" s="42"/>
      <c r="K308" s="42"/>
      <c r="L308" s="42"/>
      <c r="M308" s="42"/>
      <c r="N308" s="58"/>
      <c r="O308" s="42"/>
      <c r="P308" s="42"/>
      <c r="Q308" s="42"/>
      <c r="R308" s="42"/>
      <c r="S308" s="42"/>
      <c r="T308" s="42"/>
    </row>
    <row r="309" spans="1:21" ht="11.25" customHeight="1">
      <c r="A309" s="54"/>
      <c r="B309" s="55" t="s">
        <v>82</v>
      </c>
      <c r="C309" s="56">
        <v>490.66</v>
      </c>
      <c r="D309" s="7">
        <v>0.66678976631582287</v>
      </c>
      <c r="E309" s="7">
        <v>12.932998826155995</v>
      </c>
      <c r="F309" s="7">
        <v>19.974570261877389</v>
      </c>
      <c r="N309" s="58"/>
    </row>
    <row r="310" spans="1:21" s="59" customFormat="1" ht="11.25" customHeight="1">
      <c r="A310" s="54"/>
      <c r="B310" s="55" t="s">
        <v>83</v>
      </c>
      <c r="C310" s="56">
        <v>491.98</v>
      </c>
      <c r="D310" s="7">
        <v>0.26902539436677309</v>
      </c>
      <c r="E310" s="7">
        <v>13.236817271618296</v>
      </c>
      <c r="F310" s="7">
        <v>20.05954414563913</v>
      </c>
      <c r="N310" s="58"/>
    </row>
    <row r="311" spans="1:21" s="59" customFormat="1" ht="11.25" customHeight="1">
      <c r="A311" s="54"/>
      <c r="B311" s="55" t="s">
        <v>84</v>
      </c>
      <c r="C311" s="56">
        <v>495.2</v>
      </c>
      <c r="D311" s="7">
        <v>0.65449815033131742</v>
      </c>
      <c r="E311" s="7">
        <v>13.977950146155083</v>
      </c>
      <c r="F311" s="7">
        <v>19.038461538461537</v>
      </c>
      <c r="N311" s="52"/>
    </row>
    <row r="312" spans="1:21" s="59" customFormat="1" ht="11.25" customHeight="1">
      <c r="A312" s="54"/>
      <c r="B312" s="55" t="s">
        <v>85</v>
      </c>
      <c r="C312" s="56">
        <v>495.94</v>
      </c>
      <c r="D312" s="7">
        <v>0.14943457189013909</v>
      </c>
      <c r="E312" s="7">
        <v>14.148272608005152</v>
      </c>
      <c r="F312" s="7">
        <v>18.044414823983047</v>
      </c>
      <c r="G312" s="42"/>
      <c r="H312" s="42"/>
      <c r="I312" s="42"/>
      <c r="J312" s="42"/>
      <c r="K312" s="42"/>
      <c r="L312" s="42"/>
      <c r="M312" s="42"/>
      <c r="N312" s="55"/>
      <c r="O312" s="42"/>
      <c r="P312" s="42"/>
      <c r="Q312" s="42"/>
      <c r="R312" s="42"/>
      <c r="S312" s="42"/>
      <c r="T312" s="42"/>
    </row>
    <row r="313" spans="1:21" s="59" customFormat="1" ht="11.25" customHeight="1">
      <c r="A313" s="54"/>
      <c r="B313" s="55" t="s">
        <v>86</v>
      </c>
      <c r="C313" s="56">
        <v>496.97</v>
      </c>
      <c r="D313" s="7">
        <v>0.2076864136790757</v>
      </c>
      <c r="E313" s="7">
        <v>14.385343061661327</v>
      </c>
      <c r="F313" s="7">
        <v>16.367340248671191</v>
      </c>
      <c r="G313" s="42"/>
      <c r="H313" s="42"/>
      <c r="I313" s="42"/>
      <c r="J313" s="42"/>
      <c r="K313" s="42"/>
      <c r="L313" s="42"/>
      <c r="M313" s="42"/>
      <c r="N313" s="55"/>
      <c r="O313" s="42"/>
      <c r="P313" s="42"/>
      <c r="Q313" s="42"/>
      <c r="R313" s="42"/>
      <c r="S313" s="42"/>
      <c r="T313" s="42"/>
    </row>
    <row r="314" spans="1:21" ht="11.25" customHeight="1">
      <c r="A314" s="54"/>
      <c r="B314" s="55" t="s">
        <v>87</v>
      </c>
      <c r="C314" s="56">
        <v>499.56</v>
      </c>
      <c r="D314" s="7">
        <v>0.52115821880596158</v>
      </c>
      <c r="E314" s="7">
        <v>14.981471678136572</v>
      </c>
      <c r="F314" s="7">
        <v>14.981471678136572</v>
      </c>
      <c r="N314" s="55"/>
      <c r="U314" s="63"/>
    </row>
    <row r="315" spans="1:21" ht="11.25" customHeight="1">
      <c r="A315" s="49">
        <v>2004</v>
      </c>
      <c r="B315" s="50" t="s">
        <v>76</v>
      </c>
      <c r="C315" s="51">
        <v>500.35</v>
      </c>
      <c r="D315" s="6">
        <v>0.15813916246296689</v>
      </c>
      <c r="E315" s="6">
        <v>0.15813916246296689</v>
      </c>
      <c r="F315" s="6">
        <v>12.793056807935077</v>
      </c>
      <c r="N315" s="55"/>
    </row>
    <row r="316" spans="1:21" s="59" customFormat="1" ht="11.25" customHeight="1">
      <c r="A316" s="54"/>
      <c r="B316" s="55" t="s">
        <v>77</v>
      </c>
      <c r="C316" s="56">
        <v>500.89</v>
      </c>
      <c r="D316" s="7">
        <v>0.10792445288296815</v>
      </c>
      <c r="E316" s="7">
        <v>0.2662342861718292</v>
      </c>
      <c r="F316" s="7">
        <v>11.479824619972835</v>
      </c>
      <c r="G316" s="42"/>
      <c r="H316" s="42"/>
      <c r="I316" s="42"/>
      <c r="J316" s="42"/>
      <c r="K316" s="42"/>
      <c r="L316" s="42"/>
      <c r="M316" s="42"/>
      <c r="N316" s="55"/>
      <c r="O316" s="42"/>
      <c r="P316" s="42"/>
      <c r="Q316" s="42"/>
      <c r="R316" s="42"/>
      <c r="S316" s="42"/>
      <c r="T316" s="42"/>
    </row>
    <row r="317" spans="1:21" s="59" customFormat="1" ht="11.25" customHeight="1">
      <c r="A317" s="54"/>
      <c r="B317" s="55" t="s">
        <v>78</v>
      </c>
      <c r="C317" s="56">
        <v>502.08</v>
      </c>
      <c r="D317" s="7">
        <v>0.23757711273932891</v>
      </c>
      <c r="E317" s="7">
        <v>0.50444391064135008</v>
      </c>
      <c r="F317" s="7">
        <v>11.528721844595481</v>
      </c>
      <c r="N317" s="55"/>
    </row>
    <row r="318" spans="1:21" ht="11.25" customHeight="1">
      <c r="A318" s="54"/>
      <c r="B318" s="55" t="s">
        <v>79</v>
      </c>
      <c r="C318" s="56">
        <v>503.53</v>
      </c>
      <c r="D318" s="7">
        <v>0.28879859783301765</v>
      </c>
      <c r="E318" s="7">
        <v>0.79469933541516102</v>
      </c>
      <c r="F318" s="7">
        <v>11.17906822698167</v>
      </c>
      <c r="N318" s="55"/>
    </row>
    <row r="319" spans="1:21" ht="11.25" customHeight="1">
      <c r="A319" s="54"/>
      <c r="B319" s="55" t="s">
        <v>80</v>
      </c>
      <c r="C319" s="56">
        <v>516.21</v>
      </c>
      <c r="D319" s="7">
        <v>2.5182213572180645</v>
      </c>
      <c r="E319" s="7">
        <v>3.3329329810233066</v>
      </c>
      <c r="F319" s="7">
        <v>7.0353321721821516</v>
      </c>
      <c r="N319" s="55"/>
    </row>
    <row r="320" spans="1:21" s="59" customFormat="1" ht="11.25" customHeight="1">
      <c r="A320" s="54"/>
      <c r="B320" s="55" t="s">
        <v>81</v>
      </c>
      <c r="C320" s="56">
        <v>519.74</v>
      </c>
      <c r="D320" s="7">
        <v>0.68383022413358585</v>
      </c>
      <c r="E320" s="7">
        <v>4.0395548082312382</v>
      </c>
      <c r="F320" s="7">
        <v>6.6330194292279598</v>
      </c>
      <c r="N320" s="55"/>
    </row>
    <row r="321" spans="1:21" ht="11.25" customHeight="1">
      <c r="A321" s="54"/>
      <c r="B321" s="55" t="s">
        <v>82</v>
      </c>
      <c r="C321" s="56">
        <v>524.04</v>
      </c>
      <c r="D321" s="7">
        <v>0.82733674529571477</v>
      </c>
      <c r="E321" s="7">
        <v>4.9003122748018102</v>
      </c>
      <c r="F321" s="7">
        <v>6.8030815636081821</v>
      </c>
      <c r="N321" s="55"/>
    </row>
    <row r="322" spans="1:21" s="59" customFormat="1" ht="11.25" customHeight="1">
      <c r="A322" s="54"/>
      <c r="B322" s="55" t="s">
        <v>83</v>
      </c>
      <c r="C322" s="56">
        <v>526.87</v>
      </c>
      <c r="D322" s="7">
        <v>0.54003511182352248</v>
      </c>
      <c r="E322" s="7">
        <v>5.466810793498289</v>
      </c>
      <c r="F322" s="7">
        <v>7.0917516972234695</v>
      </c>
      <c r="N322" s="55"/>
    </row>
    <row r="323" spans="1:21" s="59" customFormat="1" ht="11.25" customHeight="1">
      <c r="A323" s="54"/>
      <c r="B323" s="55" t="s">
        <v>84</v>
      </c>
      <c r="C323" s="56">
        <v>531.32000000000005</v>
      </c>
      <c r="D323" s="7">
        <v>0.84461062501186568</v>
      </c>
      <c r="E323" s="7">
        <v>6.3575946833213326</v>
      </c>
      <c r="F323" s="7">
        <v>7.294022617124396</v>
      </c>
      <c r="N323" s="55"/>
    </row>
    <row r="324" spans="1:21" ht="11.25" customHeight="1">
      <c r="A324" s="54"/>
      <c r="B324" s="55" t="s">
        <v>85</v>
      </c>
      <c r="C324" s="56">
        <v>534.48</v>
      </c>
      <c r="D324" s="7">
        <v>0.59474516299027336</v>
      </c>
      <c r="E324" s="7">
        <v>6.9901513331732001</v>
      </c>
      <c r="F324" s="7">
        <v>7.7711013429043962</v>
      </c>
      <c r="G324" s="59"/>
      <c r="H324" s="59"/>
      <c r="I324" s="59"/>
      <c r="J324" s="59"/>
      <c r="K324" s="59"/>
      <c r="L324" s="59"/>
      <c r="M324" s="59"/>
      <c r="N324" s="55"/>
      <c r="O324" s="59"/>
      <c r="P324" s="59"/>
      <c r="Q324" s="59"/>
      <c r="R324" s="59"/>
      <c r="S324" s="59"/>
      <c r="T324" s="59"/>
    </row>
    <row r="325" spans="1:21" s="59" customFormat="1" ht="11.25" customHeight="1">
      <c r="A325" s="54"/>
      <c r="B325" s="55" t="s">
        <v>86</v>
      </c>
      <c r="C325" s="56">
        <v>537.66</v>
      </c>
      <c r="D325" s="7">
        <v>0.59497081275257102</v>
      </c>
      <c r="E325" s="7">
        <v>7.6267115061253943</v>
      </c>
      <c r="F325" s="7">
        <v>8.1876169587701284</v>
      </c>
      <c r="N325" s="55"/>
    </row>
    <row r="326" spans="1:21" ht="11.25" customHeight="1">
      <c r="A326" s="54"/>
      <c r="B326" s="55" t="s">
        <v>87</v>
      </c>
      <c r="C326" s="56">
        <v>544.69000000000005</v>
      </c>
      <c r="D326" s="7">
        <v>1.307517762154542</v>
      </c>
      <c r="E326" s="7">
        <v>9.0339498758907908</v>
      </c>
      <c r="F326" s="7">
        <v>9.0339498758907908</v>
      </c>
      <c r="N326" s="55"/>
      <c r="U326" s="63"/>
    </row>
    <row r="327" spans="1:21" ht="11.25" customHeight="1">
      <c r="A327" s="49">
        <v>2005</v>
      </c>
      <c r="B327" s="50" t="s">
        <v>76</v>
      </c>
      <c r="C327" s="51">
        <v>546.1</v>
      </c>
      <c r="D327" s="6">
        <v>0.25886283941323196</v>
      </c>
      <c r="E327" s="6">
        <v>0.25886283941323196</v>
      </c>
      <c r="F327" s="6">
        <v>9.1435994803637399</v>
      </c>
      <c r="N327" s="55"/>
    </row>
    <row r="328" spans="1:21" ht="11.25" customHeight="1">
      <c r="A328" s="54"/>
      <c r="B328" s="55" t="s">
        <v>77</v>
      </c>
      <c r="C328" s="56">
        <v>547.26</v>
      </c>
      <c r="D328" s="7">
        <v>0.21241530855153901</v>
      </c>
      <c r="E328" s="7">
        <v>0.47182801226384186</v>
      </c>
      <c r="F328" s="7">
        <v>9.2575216115314838</v>
      </c>
      <c r="G328" s="59"/>
      <c r="H328" s="59"/>
      <c r="I328" s="59"/>
      <c r="J328" s="59"/>
      <c r="K328" s="59"/>
      <c r="L328" s="59"/>
      <c r="M328" s="59"/>
      <c r="N328" s="55"/>
      <c r="O328" s="59"/>
      <c r="P328" s="59"/>
      <c r="Q328" s="59"/>
      <c r="R328" s="59"/>
      <c r="S328" s="59"/>
      <c r="T328" s="59"/>
    </row>
    <row r="329" spans="1:21" s="59" customFormat="1" ht="11.25" customHeight="1">
      <c r="A329" s="54"/>
      <c r="B329" s="55" t="s">
        <v>78</v>
      </c>
      <c r="C329" s="56">
        <v>547.6</v>
      </c>
      <c r="D329" s="7">
        <v>6.2127690677193925E-2</v>
      </c>
      <c r="E329" s="7">
        <v>0.53424883878903096</v>
      </c>
      <c r="F329" s="7">
        <v>9.0662842574888547</v>
      </c>
      <c r="N329" s="55"/>
    </row>
    <row r="330" spans="1:21" ht="11.25" customHeight="1">
      <c r="A330" s="54"/>
      <c r="B330" s="55" t="s">
        <v>79</v>
      </c>
      <c r="C330" s="56">
        <v>549.1</v>
      </c>
      <c r="D330" s="7">
        <v>0.27392257121987562</v>
      </c>
      <c r="E330" s="7">
        <v>0.80963483816482995</v>
      </c>
      <c r="F330" s="7">
        <v>9.0501062498758778</v>
      </c>
      <c r="N330" s="55"/>
    </row>
    <row r="331" spans="1:21" ht="11.25" customHeight="1">
      <c r="A331" s="54"/>
      <c r="B331" s="55" t="s">
        <v>80</v>
      </c>
      <c r="C331" s="56">
        <v>564.52</v>
      </c>
      <c r="D331" s="7">
        <v>2.8082316517938466</v>
      </c>
      <c r="E331" s="7">
        <v>3.6406029117479477</v>
      </c>
      <c r="F331" s="7">
        <v>9.358594370508122</v>
      </c>
      <c r="N331" s="55"/>
    </row>
    <row r="332" spans="1:21" s="59" customFormat="1" ht="11.25" customHeight="1">
      <c r="A332" s="54"/>
      <c r="B332" s="55" t="s">
        <v>81</v>
      </c>
      <c r="C332" s="56">
        <v>566.34</v>
      </c>
      <c r="D332" s="7">
        <v>0.32239778927232177</v>
      </c>
      <c r="E332" s="7">
        <v>3.9747379243239234</v>
      </c>
      <c r="F332" s="7">
        <v>8.9660214722746101</v>
      </c>
      <c r="N332" s="55"/>
    </row>
    <row r="333" spans="1:21" ht="11.25" customHeight="1">
      <c r="A333" s="54"/>
      <c r="B333" s="55" t="s">
        <v>82</v>
      </c>
      <c r="C333" s="56">
        <v>567.67999999999995</v>
      </c>
      <c r="D333" s="7">
        <v>0.24</v>
      </c>
      <c r="E333" s="7">
        <v>4.22</v>
      </c>
      <c r="F333" s="7">
        <v>8.33</v>
      </c>
      <c r="N333" s="55"/>
    </row>
    <row r="334" spans="1:21" s="59" customFormat="1" ht="11.25" customHeight="1">
      <c r="A334" s="54"/>
      <c r="B334" s="55" t="s">
        <v>83</v>
      </c>
      <c r="C334" s="56">
        <v>568.78</v>
      </c>
      <c r="D334" s="7">
        <v>0.19</v>
      </c>
      <c r="E334" s="7">
        <v>4.42</v>
      </c>
      <c r="F334" s="7">
        <v>7.95</v>
      </c>
      <c r="N334" s="55"/>
    </row>
    <row r="335" spans="1:21" s="59" customFormat="1" ht="11.25" customHeight="1">
      <c r="A335" s="54"/>
      <c r="B335" s="55" t="s">
        <v>84</v>
      </c>
      <c r="C335" s="56">
        <v>569.45000000000005</v>
      </c>
      <c r="D335" s="7">
        <v>0.11779598438765859</v>
      </c>
      <c r="E335" s="7">
        <v>4.5457048963630564</v>
      </c>
      <c r="F335" s="7">
        <v>7.1764661597530699</v>
      </c>
      <c r="N335" s="55"/>
    </row>
    <row r="336" spans="1:21" ht="11.25" customHeight="1">
      <c r="A336" s="54"/>
      <c r="B336" s="55" t="s">
        <v>85</v>
      </c>
      <c r="C336" s="56">
        <v>570.15</v>
      </c>
      <c r="D336" s="7">
        <v>0.12</v>
      </c>
      <c r="E336" s="7">
        <v>4.67</v>
      </c>
      <c r="F336" s="7">
        <v>6.67</v>
      </c>
      <c r="N336" s="55"/>
    </row>
    <row r="337" spans="1:21" s="59" customFormat="1" ht="11.25" customHeight="1">
      <c r="A337" s="54"/>
      <c r="B337" s="55" t="s">
        <v>86</v>
      </c>
      <c r="C337" s="56">
        <v>570.42999999999995</v>
      </c>
      <c r="D337" s="7">
        <v>0.05</v>
      </c>
      <c r="E337" s="7">
        <v>4.7300000000000004</v>
      </c>
      <c r="F337" s="7">
        <v>6.09</v>
      </c>
      <c r="N337" s="55"/>
    </row>
    <row r="338" spans="1:21" ht="11.25" customHeight="1">
      <c r="A338" s="60"/>
      <c r="B338" s="61" t="s">
        <v>87</v>
      </c>
      <c r="C338" s="62">
        <v>572.04999999999995</v>
      </c>
      <c r="D338" s="8">
        <v>0.28000000000000003</v>
      </c>
      <c r="E338" s="8">
        <v>5.0199999999999996</v>
      </c>
      <c r="F338" s="8">
        <v>5.0199999999999996</v>
      </c>
      <c r="N338" s="9"/>
      <c r="U338" s="63"/>
    </row>
    <row r="339" spans="1:21" ht="11.25" customHeight="1">
      <c r="A339" s="49">
        <v>2006</v>
      </c>
      <c r="B339" s="50" t="s">
        <v>76</v>
      </c>
      <c r="C339" s="51">
        <v>572.74</v>
      </c>
      <c r="D339" s="6">
        <v>0.12</v>
      </c>
      <c r="E339" s="6">
        <v>0.12</v>
      </c>
      <c r="F339" s="6">
        <v>4.88</v>
      </c>
      <c r="N339" s="55"/>
    </row>
    <row r="340" spans="1:21" ht="11.25" customHeight="1">
      <c r="A340" s="54"/>
      <c r="B340" s="55" t="s">
        <v>77</v>
      </c>
      <c r="C340" s="56">
        <v>574.07000000000005</v>
      </c>
      <c r="D340" s="7">
        <v>0.23221706184308744</v>
      </c>
      <c r="E340" s="7">
        <v>0.3531159863648492</v>
      </c>
      <c r="F340" s="7">
        <v>4.8989511383985773</v>
      </c>
      <c r="N340" s="55"/>
    </row>
    <row r="341" spans="1:21" ht="11.25" customHeight="1">
      <c r="A341" s="54"/>
      <c r="B341" s="55" t="s">
        <v>78</v>
      </c>
      <c r="C341" s="56">
        <v>575.59</v>
      </c>
      <c r="D341" s="7">
        <v>0.26477607260437797</v>
      </c>
      <c r="E341" s="7">
        <v>0.61882702560966951</v>
      </c>
      <c r="F341" s="7">
        <v>5.1113951789627521</v>
      </c>
      <c r="G341" s="59"/>
      <c r="H341" s="59"/>
      <c r="I341" s="59"/>
      <c r="J341" s="59"/>
      <c r="K341" s="59"/>
      <c r="L341" s="59"/>
      <c r="M341" s="59"/>
      <c r="N341" s="55"/>
      <c r="O341" s="59"/>
      <c r="P341" s="59"/>
      <c r="Q341" s="59"/>
      <c r="R341" s="59"/>
      <c r="S341" s="59"/>
      <c r="T341" s="59"/>
    </row>
    <row r="342" spans="1:21" ht="11.25" customHeight="1">
      <c r="A342" s="54"/>
      <c r="B342" s="55" t="s">
        <v>79</v>
      </c>
      <c r="C342" s="56">
        <v>576.30999999999995</v>
      </c>
      <c r="D342" s="7">
        <v>0.12508903907293423</v>
      </c>
      <c r="E342" s="7">
        <v>0.74469014946245693</v>
      </c>
      <c r="F342" s="7">
        <v>4.9553815334183016</v>
      </c>
      <c r="N342" s="55"/>
    </row>
    <row r="343" spans="1:21" ht="11.25" customHeight="1">
      <c r="A343" s="54"/>
      <c r="B343" s="55" t="s">
        <v>80</v>
      </c>
      <c r="C343" s="56">
        <v>587.91999999999996</v>
      </c>
      <c r="D343" s="7">
        <v>2.0145407853412234</v>
      </c>
      <c r="E343" s="7">
        <v>2.7742330215890121</v>
      </c>
      <c r="F343" s="7">
        <v>4.1451144335010293</v>
      </c>
      <c r="N343" s="55"/>
    </row>
    <row r="344" spans="1:21" ht="11.25" customHeight="1">
      <c r="A344" s="54"/>
      <c r="B344" s="55" t="s">
        <v>81</v>
      </c>
      <c r="C344" s="56">
        <v>589.20000000000005</v>
      </c>
      <c r="D344" s="7">
        <v>0.21771669614916167</v>
      </c>
      <c r="E344" s="7">
        <v>2.9979896862162514</v>
      </c>
      <c r="F344" s="7">
        <v>4.0364445386163794</v>
      </c>
      <c r="G344" s="59"/>
      <c r="H344" s="59"/>
      <c r="I344" s="59"/>
      <c r="J344" s="59"/>
      <c r="K344" s="59"/>
      <c r="L344" s="59"/>
      <c r="M344" s="59"/>
      <c r="N344" s="55"/>
      <c r="O344" s="59"/>
      <c r="P344" s="59"/>
      <c r="Q344" s="59"/>
      <c r="R344" s="59"/>
      <c r="S344" s="59"/>
      <c r="T344" s="59"/>
    </row>
    <row r="345" spans="1:21" ht="11.25" customHeight="1">
      <c r="A345" s="54"/>
      <c r="B345" s="55" t="s">
        <v>82</v>
      </c>
      <c r="C345" s="56">
        <v>590.13</v>
      </c>
      <c r="D345" s="7">
        <v>0.15784114052952436</v>
      </c>
      <c r="E345" s="7">
        <v>3.1605628878594638</v>
      </c>
      <c r="F345" s="7">
        <v>3.954692784667424</v>
      </c>
      <c r="N345" s="55"/>
    </row>
    <row r="346" spans="1:21" ht="11.25" customHeight="1">
      <c r="A346" s="54"/>
      <c r="B346" s="55" t="s">
        <v>83</v>
      </c>
      <c r="C346" s="56">
        <v>591.83000000000004</v>
      </c>
      <c r="D346" s="7">
        <v>0.28807211970245383</v>
      </c>
      <c r="E346" s="7">
        <v>3.4577397080674865</v>
      </c>
      <c r="F346" s="7">
        <v>4.0525334927388634</v>
      </c>
      <c r="G346" s="59"/>
      <c r="H346" s="59"/>
      <c r="I346" s="59"/>
      <c r="J346" s="59"/>
      <c r="K346" s="59"/>
      <c r="L346" s="59"/>
      <c r="M346" s="59"/>
      <c r="N346" s="55"/>
      <c r="O346" s="59"/>
      <c r="P346" s="59"/>
      <c r="Q346" s="59"/>
      <c r="R346" s="59"/>
      <c r="S346" s="59"/>
      <c r="T346" s="59"/>
    </row>
    <row r="347" spans="1:21" ht="11.25" customHeight="1">
      <c r="A347" s="54"/>
      <c r="B347" s="55" t="s">
        <v>84</v>
      </c>
      <c r="C347" s="56">
        <v>592.64</v>
      </c>
      <c r="D347" s="7">
        <v>0.13686362637919114</v>
      </c>
      <c r="E347" s="7">
        <v>3.5993357224018974</v>
      </c>
      <c r="F347" s="7">
        <v>4.072350513653511</v>
      </c>
      <c r="G347" s="59"/>
      <c r="H347" s="59"/>
      <c r="I347" s="59"/>
      <c r="J347" s="59"/>
      <c r="K347" s="59"/>
      <c r="L347" s="59"/>
      <c r="M347" s="59"/>
      <c r="N347" s="55"/>
      <c r="O347" s="59"/>
      <c r="P347" s="59"/>
      <c r="Q347" s="59"/>
      <c r="R347" s="59"/>
      <c r="S347" s="59"/>
      <c r="T347" s="59"/>
    </row>
    <row r="348" spans="1:21" ht="11.25" customHeight="1">
      <c r="A348" s="54"/>
      <c r="B348" s="55" t="s">
        <v>85</v>
      </c>
      <c r="C348" s="56">
        <v>593.89</v>
      </c>
      <c r="D348" s="7">
        <v>0.2109206263498864</v>
      </c>
      <c r="E348" s="7">
        <v>3.8178480902019141</v>
      </c>
      <c r="F348" s="7">
        <v>4.163816539507148</v>
      </c>
      <c r="N348" s="55"/>
    </row>
    <row r="349" spans="1:21" ht="11.25" customHeight="1">
      <c r="A349" s="54"/>
      <c r="B349" s="55" t="s">
        <v>86</v>
      </c>
      <c r="C349" s="56">
        <v>594.75</v>
      </c>
      <c r="D349" s="7">
        <v>0.14480796107023686</v>
      </c>
      <c r="E349" s="7">
        <v>3.9681845992483256</v>
      </c>
      <c r="F349" s="7">
        <v>4.2634503795382583</v>
      </c>
      <c r="G349" s="59"/>
      <c r="H349" s="59"/>
      <c r="I349" s="59"/>
      <c r="J349" s="59"/>
      <c r="K349" s="59"/>
      <c r="L349" s="59"/>
      <c r="M349" s="59"/>
      <c r="N349" s="55"/>
      <c r="O349" s="59"/>
      <c r="P349" s="59"/>
      <c r="Q349" s="59"/>
      <c r="R349" s="59"/>
      <c r="S349" s="59"/>
      <c r="T349" s="59"/>
    </row>
    <row r="350" spans="1:21" ht="11.25" customHeight="1">
      <c r="A350" s="60"/>
      <c r="B350" s="61" t="s">
        <v>87</v>
      </c>
      <c r="C350" s="62">
        <v>595.61</v>
      </c>
      <c r="D350" s="8">
        <v>0.14459857082809169</v>
      </c>
      <c r="E350" s="10">
        <v>4.1185211082947371</v>
      </c>
      <c r="F350" s="10">
        <v>4.1185211082947371</v>
      </c>
      <c r="N350" s="9"/>
    </row>
    <row r="351" spans="1:21" ht="11.25" customHeight="1">
      <c r="A351" s="49">
        <v>2007</v>
      </c>
      <c r="B351" s="50" t="s">
        <v>76</v>
      </c>
      <c r="C351" s="51">
        <v>596.37</v>
      </c>
      <c r="D351" s="7">
        <v>0.12760027534797214</v>
      </c>
      <c r="E351" s="7">
        <v>0.12760027534797214</v>
      </c>
      <c r="F351" s="7">
        <v>4.1257813318434255</v>
      </c>
      <c r="N351" s="55"/>
    </row>
    <row r="352" spans="1:21" ht="11.25" customHeight="1">
      <c r="A352" s="54"/>
      <c r="B352" s="55" t="s">
        <v>77</v>
      </c>
      <c r="C352" s="56">
        <v>597.82000000000005</v>
      </c>
      <c r="D352" s="7">
        <v>0.24313764944581262</v>
      </c>
      <c r="E352" s="7">
        <v>0.37104816910396021</v>
      </c>
      <c r="F352" s="7">
        <v>4.1371261344435251</v>
      </c>
      <c r="N352" s="55"/>
    </row>
    <row r="353" spans="1:21" ht="11.25" customHeight="1">
      <c r="A353" s="54"/>
      <c r="B353" s="55" t="s">
        <v>78</v>
      </c>
      <c r="C353" s="56">
        <v>598.28</v>
      </c>
      <c r="D353" s="7">
        <v>7.6946237998054556E-2</v>
      </c>
      <c r="E353" s="7">
        <v>0.44827991470928197</v>
      </c>
      <c r="F353" s="7">
        <v>3.9420420785628574</v>
      </c>
      <c r="N353" s="55"/>
    </row>
    <row r="354" spans="1:21" ht="11.25" customHeight="1">
      <c r="A354" s="54"/>
      <c r="B354" s="55" t="s">
        <v>79</v>
      </c>
      <c r="C354" s="56">
        <v>599</v>
      </c>
      <c r="D354" s="7">
        <v>0.12034498896837942</v>
      </c>
      <c r="E354" s="7">
        <v>0.56916438609155851</v>
      </c>
      <c r="F354" s="7">
        <v>3.9371171765195889</v>
      </c>
      <c r="N354" s="55"/>
    </row>
    <row r="355" spans="1:21" ht="11.25" customHeight="1">
      <c r="A355" s="54"/>
      <c r="B355" s="55" t="s">
        <v>80</v>
      </c>
      <c r="C355" s="56">
        <v>608.79999999999995</v>
      </c>
      <c r="D355" s="7">
        <v>1.6360601001669473</v>
      </c>
      <c r="E355" s="7">
        <v>2.2145363576837163</v>
      </c>
      <c r="F355" s="7">
        <v>3.5515036059327709</v>
      </c>
      <c r="N355" s="55"/>
    </row>
    <row r="356" spans="1:21" ht="11.25" customHeight="1">
      <c r="A356" s="54"/>
      <c r="B356" s="55" t="s">
        <v>81</v>
      </c>
      <c r="C356" s="56">
        <v>610.53</v>
      </c>
      <c r="D356" s="7">
        <v>0.28416557161630163</v>
      </c>
      <c r="E356" s="7">
        <v>2.5049948791994625</v>
      </c>
      <c r="F356" s="7">
        <v>3.6201629327902163</v>
      </c>
      <c r="N356" s="55"/>
    </row>
    <row r="357" spans="1:21" ht="11.25" customHeight="1">
      <c r="A357" s="54"/>
      <c r="B357" s="55" t="s">
        <v>82</v>
      </c>
      <c r="C357" s="56">
        <v>614.75</v>
      </c>
      <c r="D357" s="7">
        <v>0.69120272550080575</v>
      </c>
      <c r="E357" s="7">
        <v>3.2135121975789493</v>
      </c>
      <c r="F357" s="7">
        <v>4.1719621100435589</v>
      </c>
      <c r="N357" s="55"/>
    </row>
    <row r="358" spans="1:21" ht="11.25" customHeight="1">
      <c r="A358" s="54"/>
      <c r="B358" s="55" t="s">
        <v>83</v>
      </c>
      <c r="C358" s="56">
        <v>617.04</v>
      </c>
      <c r="D358" s="7">
        <v>0.37250915006099561</v>
      </c>
      <c r="E358" s="7">
        <v>3.5979919746142563</v>
      </c>
      <c r="F358" s="7">
        <v>4.2596691617525106</v>
      </c>
      <c r="N358" s="55"/>
    </row>
    <row r="359" spans="1:21" ht="11.25" customHeight="1">
      <c r="A359" s="54"/>
      <c r="B359" s="55" t="s">
        <v>84</v>
      </c>
      <c r="C359" s="56">
        <v>619.36</v>
      </c>
      <c r="D359" s="7">
        <v>0.3759885906910565</v>
      </c>
      <c r="E359" s="7">
        <v>3.9875086046238239</v>
      </c>
      <c r="F359" s="7">
        <v>4.5086393088553001</v>
      </c>
      <c r="N359" s="55"/>
    </row>
    <row r="360" spans="1:21" ht="11.25" customHeight="1">
      <c r="A360" s="54"/>
      <c r="B360" s="55" t="s">
        <v>85</v>
      </c>
      <c r="C360" s="56">
        <v>622.41999999999996</v>
      </c>
      <c r="D360" s="7">
        <v>0.49405838284679593</v>
      </c>
      <c r="E360" s="7">
        <v>4.5012676079985159</v>
      </c>
      <c r="F360" s="7">
        <v>4.8039199178298908</v>
      </c>
      <c r="N360" s="55"/>
    </row>
    <row r="361" spans="1:21" ht="11.25" customHeight="1">
      <c r="A361" s="54"/>
      <c r="B361" s="55" t="s">
        <v>86</v>
      </c>
      <c r="C361" s="56">
        <v>624.70000000000005</v>
      </c>
      <c r="D361" s="7">
        <v>0.36631213649949146</v>
      </c>
      <c r="E361" s="7">
        <v>4.8840684340424101</v>
      </c>
      <c r="F361" s="7">
        <v>5.0357292980243828</v>
      </c>
      <c r="N361" s="55"/>
    </row>
    <row r="362" spans="1:21" ht="11.25" customHeight="1">
      <c r="A362" s="60"/>
      <c r="B362" s="61" t="s">
        <v>87</v>
      </c>
      <c r="C362" s="62">
        <v>626.08000000000004</v>
      </c>
      <c r="D362" s="8">
        <v>0.22090603489675065</v>
      </c>
      <c r="E362" s="10">
        <v>5.115763670858442</v>
      </c>
      <c r="F362" s="10">
        <v>5.115763670858442</v>
      </c>
      <c r="N362" s="9"/>
    </row>
    <row r="363" spans="1:21" s="69" customFormat="1" ht="11.25" customHeight="1">
      <c r="A363" s="49">
        <v>2008</v>
      </c>
      <c r="B363" s="50" t="s">
        <v>76</v>
      </c>
      <c r="C363" s="64">
        <v>630.32000000000005</v>
      </c>
      <c r="D363" s="11">
        <v>0.67722974699719884</v>
      </c>
      <c r="E363" s="11">
        <v>0.67722974699719884</v>
      </c>
      <c r="F363" s="11">
        <v>5.6927746197830364</v>
      </c>
      <c r="G363" s="42"/>
      <c r="H363" s="42"/>
      <c r="I363" s="42"/>
      <c r="J363" s="42"/>
      <c r="K363" s="42"/>
      <c r="L363" s="42"/>
      <c r="M363" s="42"/>
      <c r="N363" s="9"/>
      <c r="O363" s="42"/>
      <c r="P363" s="42"/>
      <c r="Q363" s="42"/>
      <c r="R363" s="42"/>
      <c r="S363" s="42"/>
      <c r="T363" s="42"/>
      <c r="U363" s="68"/>
    </row>
    <row r="364" spans="1:21" s="67" customFormat="1" ht="11.25" customHeight="1">
      <c r="A364" s="65"/>
      <c r="B364" s="55" t="s">
        <v>77</v>
      </c>
      <c r="C364" s="66">
        <v>631.87</v>
      </c>
      <c r="D364" s="9">
        <v>0.24590684096965632</v>
      </c>
      <c r="E364" s="9">
        <v>0.92480194224380252</v>
      </c>
      <c r="F364" s="9">
        <v>5.6956943561607076</v>
      </c>
      <c r="G364" s="42"/>
      <c r="H364" s="42"/>
      <c r="I364" s="42"/>
      <c r="J364" s="42"/>
      <c r="K364" s="42"/>
      <c r="L364" s="42"/>
      <c r="M364" s="42"/>
      <c r="N364" s="9"/>
      <c r="O364" s="42"/>
      <c r="P364" s="42"/>
      <c r="Q364" s="42"/>
      <c r="R364" s="42"/>
      <c r="S364" s="42"/>
      <c r="T364" s="42"/>
      <c r="U364" s="68"/>
    </row>
    <row r="365" spans="1:21" s="67" customFormat="1" ht="11.25" customHeight="1">
      <c r="A365" s="65"/>
      <c r="B365" s="55" t="s">
        <v>78</v>
      </c>
      <c r="C365" s="66">
        <v>633.22</v>
      </c>
      <c r="D365" s="9">
        <v>0.21365154224761707</v>
      </c>
      <c r="E365" s="9">
        <v>1.1404293381037434</v>
      </c>
      <c r="F365" s="9">
        <v>5.8400748813264736</v>
      </c>
      <c r="G365" s="42"/>
      <c r="H365" s="42"/>
      <c r="I365" s="42"/>
      <c r="J365" s="42"/>
      <c r="K365" s="42"/>
      <c r="L365" s="42"/>
      <c r="M365" s="42"/>
      <c r="N365" s="9"/>
      <c r="O365" s="42"/>
      <c r="P365" s="42"/>
      <c r="Q365" s="42"/>
      <c r="R365" s="42"/>
      <c r="S365" s="42"/>
      <c r="T365" s="42"/>
      <c r="U365" s="68"/>
    </row>
    <row r="366" spans="1:21" s="67" customFormat="1" ht="11.25" customHeight="1">
      <c r="A366" s="65"/>
      <c r="B366" s="55" t="s">
        <v>79</v>
      </c>
      <c r="C366" s="66">
        <v>635.39</v>
      </c>
      <c r="D366" s="9">
        <v>0.34269290294051125</v>
      </c>
      <c r="E366" s="9">
        <v>1.4870304114489974</v>
      </c>
      <c r="F366" s="9">
        <v>6.0751252086811425</v>
      </c>
      <c r="G366" s="42"/>
      <c r="H366" s="42"/>
      <c r="I366" s="42"/>
      <c r="J366" s="42"/>
      <c r="K366" s="42"/>
      <c r="L366" s="42"/>
      <c r="M366" s="42"/>
      <c r="N366" s="9"/>
      <c r="O366" s="42"/>
      <c r="P366" s="42"/>
      <c r="Q366" s="42"/>
      <c r="R366" s="42"/>
      <c r="S366" s="42"/>
      <c r="T366" s="42"/>
      <c r="U366" s="68"/>
    </row>
    <row r="367" spans="1:21" s="67" customFormat="1" ht="11.25" customHeight="1">
      <c r="A367" s="65"/>
      <c r="B367" s="55" t="s">
        <v>80</v>
      </c>
      <c r="C367" s="66">
        <v>655.36</v>
      </c>
      <c r="D367" s="9">
        <v>3.1429515730496238</v>
      </c>
      <c r="E367" s="9">
        <v>4.6767186302069996</v>
      </c>
      <c r="F367" s="9">
        <v>7.6478318002628276</v>
      </c>
      <c r="G367" s="42"/>
      <c r="H367" s="42"/>
      <c r="I367" s="42"/>
      <c r="J367" s="42"/>
      <c r="K367" s="42"/>
      <c r="L367" s="42"/>
      <c r="M367" s="42"/>
      <c r="N367" s="9"/>
      <c r="O367" s="42"/>
      <c r="P367" s="42"/>
      <c r="Q367" s="42"/>
      <c r="R367" s="42"/>
      <c r="S367" s="42"/>
      <c r="T367" s="42"/>
      <c r="U367" s="68"/>
    </row>
    <row r="368" spans="1:21" s="67" customFormat="1" ht="11.25" customHeight="1">
      <c r="A368" s="65"/>
      <c r="B368" s="55" t="s">
        <v>81</v>
      </c>
      <c r="C368" s="66">
        <v>660.59</v>
      </c>
      <c r="D368" s="9">
        <v>0.79803466796875</v>
      </c>
      <c r="E368" s="9">
        <v>5.5120751341681595</v>
      </c>
      <c r="F368" s="9">
        <v>8.1994332792819424</v>
      </c>
      <c r="G368" s="42"/>
      <c r="H368" s="42"/>
      <c r="I368" s="42"/>
      <c r="J368" s="42"/>
      <c r="K368" s="42"/>
      <c r="L368" s="42"/>
      <c r="M368" s="42"/>
      <c r="N368" s="9"/>
      <c r="O368" s="42"/>
      <c r="P368" s="42"/>
      <c r="Q368" s="42"/>
      <c r="R368" s="42"/>
      <c r="S368" s="42"/>
      <c r="T368" s="42"/>
      <c r="U368" s="68"/>
    </row>
    <row r="369" spans="1:21" s="67" customFormat="1" ht="11.25" customHeight="1">
      <c r="A369" s="65"/>
      <c r="B369" s="55" t="s">
        <v>82</v>
      </c>
      <c r="C369" s="66">
        <v>668.33</v>
      </c>
      <c r="D369" s="9">
        <v>1.1716798619415991</v>
      </c>
      <c r="E369" s="9">
        <v>6.7483388704318914</v>
      </c>
      <c r="F369" s="9">
        <v>8.7157381049206997</v>
      </c>
      <c r="G369" s="42"/>
      <c r="H369" s="42"/>
      <c r="I369" s="42"/>
      <c r="J369" s="42"/>
      <c r="K369" s="42"/>
      <c r="L369" s="42"/>
      <c r="M369" s="42"/>
      <c r="N369" s="9"/>
      <c r="O369" s="42"/>
      <c r="P369" s="42"/>
      <c r="Q369" s="42"/>
      <c r="R369" s="42"/>
      <c r="S369" s="42"/>
      <c r="T369" s="42"/>
      <c r="U369" s="68"/>
    </row>
    <row r="370" spans="1:21" s="67" customFormat="1" ht="11.25" customHeight="1">
      <c r="A370" s="65"/>
      <c r="B370" s="55" t="s">
        <v>83</v>
      </c>
      <c r="C370" s="66">
        <v>675.23</v>
      </c>
      <c r="D370" s="9">
        <v>1.0324241018658364</v>
      </c>
      <c r="E370" s="9">
        <v>7.8504344492716482</v>
      </c>
      <c r="F370" s="9">
        <v>9.4305069363412422</v>
      </c>
      <c r="G370" s="42"/>
      <c r="H370" s="42"/>
      <c r="I370" s="42"/>
      <c r="J370" s="42"/>
      <c r="K370" s="42"/>
      <c r="L370" s="42"/>
      <c r="M370" s="42"/>
      <c r="N370" s="9"/>
      <c r="O370" s="42"/>
      <c r="P370" s="42"/>
      <c r="Q370" s="42"/>
      <c r="R370" s="42"/>
      <c r="S370" s="42"/>
      <c r="T370" s="42"/>
      <c r="U370" s="68"/>
    </row>
    <row r="371" spans="1:21" s="67" customFormat="1" ht="11.25" customHeight="1">
      <c r="A371" s="65"/>
      <c r="B371" s="55" t="s">
        <v>84</v>
      </c>
      <c r="C371" s="66">
        <v>686.64</v>
      </c>
      <c r="D371" s="9">
        <v>1.6897945885105736</v>
      </c>
      <c r="E371" s="9">
        <v>9.6728852542805832</v>
      </c>
      <c r="F371" s="9">
        <v>10.862826143115466</v>
      </c>
      <c r="G371" s="42"/>
      <c r="H371" s="42"/>
      <c r="I371" s="42"/>
      <c r="J371" s="42"/>
      <c r="K371" s="42"/>
      <c r="L371" s="42"/>
      <c r="M371" s="42"/>
      <c r="N371" s="9"/>
      <c r="O371" s="42"/>
      <c r="P371" s="42"/>
      <c r="Q371" s="42"/>
      <c r="R371" s="42"/>
      <c r="S371" s="42"/>
      <c r="T371" s="42"/>
      <c r="U371" s="68"/>
    </row>
    <row r="372" spans="1:21" s="67" customFormat="1" ht="11.25" customHeight="1">
      <c r="A372" s="65"/>
      <c r="B372" s="55" t="s">
        <v>85</v>
      </c>
      <c r="C372" s="66">
        <v>690.92</v>
      </c>
      <c r="D372" s="9">
        <v>0.6233251776768034</v>
      </c>
      <c r="E372" s="9">
        <v>10.356503961155106</v>
      </c>
      <c r="F372" s="9">
        <v>11.005430416760387</v>
      </c>
      <c r="G372" s="42"/>
      <c r="H372" s="42"/>
      <c r="I372" s="42"/>
      <c r="J372" s="42"/>
      <c r="K372" s="42"/>
      <c r="L372" s="42"/>
      <c r="M372" s="42"/>
      <c r="N372" s="9"/>
      <c r="O372" s="42"/>
      <c r="P372" s="42"/>
      <c r="Q372" s="42"/>
      <c r="R372" s="42"/>
      <c r="S372" s="42"/>
      <c r="T372" s="42"/>
      <c r="U372" s="68"/>
    </row>
    <row r="373" spans="1:21" s="67" customFormat="1" ht="11.25" customHeight="1">
      <c r="A373" s="65"/>
      <c r="B373" s="55" t="s">
        <v>86</v>
      </c>
      <c r="C373" s="66">
        <v>697.76</v>
      </c>
      <c r="D373" s="9">
        <v>0.98998436866786221</v>
      </c>
      <c r="E373" s="9">
        <v>11.449016100178877</v>
      </c>
      <c r="F373" s="9">
        <v>11.695213702577224</v>
      </c>
      <c r="G373" s="42"/>
      <c r="H373" s="42"/>
      <c r="I373" s="42"/>
      <c r="J373" s="42"/>
      <c r="K373" s="42"/>
      <c r="L373" s="42"/>
      <c r="M373" s="42"/>
      <c r="N373" s="9"/>
      <c r="O373" s="42"/>
      <c r="P373" s="42"/>
      <c r="Q373" s="42"/>
      <c r="R373" s="42"/>
      <c r="S373" s="42"/>
      <c r="T373" s="42"/>
      <c r="U373" s="68"/>
    </row>
    <row r="374" spans="1:21" s="67" customFormat="1" ht="11.25" customHeight="1">
      <c r="A374" s="65"/>
      <c r="B374" s="55" t="s">
        <v>87</v>
      </c>
      <c r="C374" s="66">
        <v>701.6</v>
      </c>
      <c r="D374" s="8">
        <v>0.55033249254758942</v>
      </c>
      <c r="E374" s="8">
        <v>12.06235624840275</v>
      </c>
      <c r="F374" s="8">
        <v>12.06235624840275</v>
      </c>
      <c r="G374" s="42"/>
      <c r="H374" s="42"/>
      <c r="I374" s="42"/>
      <c r="J374" s="42"/>
      <c r="K374" s="42"/>
      <c r="L374" s="42"/>
      <c r="M374" s="42"/>
      <c r="N374" s="9"/>
      <c r="O374" s="42"/>
      <c r="P374" s="42"/>
      <c r="Q374" s="42"/>
      <c r="R374" s="42"/>
      <c r="S374" s="42"/>
      <c r="T374" s="42"/>
      <c r="U374" s="68"/>
    </row>
    <row r="375" spans="1:21" ht="11.25" customHeight="1">
      <c r="A375" s="49">
        <v>2009</v>
      </c>
      <c r="B375" s="50" t="s">
        <v>76</v>
      </c>
      <c r="C375" s="64">
        <v>705.13</v>
      </c>
      <c r="D375" s="11">
        <v>0.5031356898517636</v>
      </c>
      <c r="E375" s="11">
        <v>0.5031356898517636</v>
      </c>
      <c r="F375" s="11">
        <v>11.868574692219823</v>
      </c>
      <c r="G375" s="69"/>
      <c r="H375" s="69"/>
      <c r="I375" s="69"/>
      <c r="J375" s="69"/>
      <c r="K375" s="69"/>
      <c r="L375" s="69"/>
      <c r="M375" s="69"/>
      <c r="N375" s="15"/>
      <c r="O375" s="69"/>
      <c r="P375" s="69"/>
      <c r="Q375" s="69"/>
      <c r="R375" s="69"/>
      <c r="S375" s="69"/>
      <c r="T375" s="69"/>
    </row>
    <row r="376" spans="1:21" ht="11.25" customHeight="1">
      <c r="A376" s="65"/>
      <c r="B376" s="55" t="s">
        <v>77</v>
      </c>
      <c r="C376" s="66">
        <v>705.81</v>
      </c>
      <c r="D376" s="9">
        <v>9.6436118162590567E-2</v>
      </c>
      <c r="E376" s="9">
        <v>0.60005701254275401</v>
      </c>
      <c r="F376" s="9">
        <v>11.701774099102646</v>
      </c>
      <c r="G376" s="67"/>
      <c r="H376" s="67"/>
      <c r="I376" s="67"/>
      <c r="J376" s="67"/>
      <c r="K376" s="67"/>
      <c r="L376" s="67"/>
      <c r="M376" s="67"/>
      <c r="N376" s="15"/>
      <c r="O376" s="67"/>
      <c r="P376" s="67"/>
      <c r="Q376" s="67"/>
      <c r="R376" s="67"/>
      <c r="S376" s="67"/>
      <c r="T376" s="67"/>
    </row>
    <row r="377" spans="1:21" ht="11.25" customHeight="1">
      <c r="A377" s="65"/>
      <c r="B377" s="55" t="s">
        <v>78</v>
      </c>
      <c r="C377" s="66">
        <v>710.66</v>
      </c>
      <c r="D377" s="9">
        <v>0.68715376659440608</v>
      </c>
      <c r="E377" s="9">
        <v>1.2913340935005513</v>
      </c>
      <c r="F377" s="9">
        <v>12.229556868071123</v>
      </c>
      <c r="G377" s="67"/>
      <c r="H377" s="67"/>
      <c r="I377" s="67"/>
      <c r="J377" s="67"/>
      <c r="K377" s="67"/>
      <c r="L377" s="67"/>
      <c r="M377" s="67"/>
      <c r="N377" s="15"/>
      <c r="O377" s="67"/>
      <c r="P377" s="67"/>
      <c r="Q377" s="67"/>
      <c r="R377" s="67"/>
      <c r="S377" s="67"/>
      <c r="T377" s="67"/>
    </row>
    <row r="378" spans="1:21" ht="11.25" customHeight="1">
      <c r="A378" s="65"/>
      <c r="B378" s="55" t="s">
        <v>79</v>
      </c>
      <c r="C378" s="66">
        <v>711.14</v>
      </c>
      <c r="D378" s="9">
        <v>6.7542847493884395E-2</v>
      </c>
      <c r="E378" s="9">
        <v>1.3597491448118504</v>
      </c>
      <c r="F378" s="9">
        <v>11.921811800626392</v>
      </c>
      <c r="G378" s="67"/>
      <c r="H378" s="67"/>
      <c r="I378" s="67"/>
      <c r="J378" s="67"/>
      <c r="K378" s="67"/>
      <c r="L378" s="67"/>
      <c r="M378" s="67"/>
      <c r="N378" s="15"/>
      <c r="O378" s="67"/>
      <c r="P378" s="67"/>
      <c r="Q378" s="67"/>
      <c r="R378" s="67"/>
      <c r="S378" s="67"/>
      <c r="T378" s="67"/>
    </row>
    <row r="379" spans="1:21" ht="11.25" customHeight="1">
      <c r="A379" s="65"/>
      <c r="B379" s="55" t="s">
        <v>80</v>
      </c>
      <c r="C379" s="66">
        <v>724.22</v>
      </c>
      <c r="D379" s="9">
        <v>1.8393002784262036</v>
      </c>
      <c r="E379" s="9">
        <v>3.2240592930444789</v>
      </c>
      <c r="F379" s="9">
        <v>10.5072021484375</v>
      </c>
      <c r="G379" s="67"/>
      <c r="H379" s="67"/>
      <c r="I379" s="67"/>
      <c r="J379" s="67"/>
      <c r="K379" s="67"/>
      <c r="L379" s="67"/>
      <c r="M379" s="67"/>
      <c r="N379" s="15"/>
      <c r="O379" s="67"/>
      <c r="P379" s="67"/>
      <c r="Q379" s="67"/>
      <c r="R379" s="67"/>
      <c r="S379" s="67"/>
      <c r="T379" s="67"/>
    </row>
    <row r="380" spans="1:21" ht="11.25" customHeight="1">
      <c r="A380" s="65"/>
      <c r="B380" s="55" t="s">
        <v>81</v>
      </c>
      <c r="C380" s="66">
        <v>726.82</v>
      </c>
      <c r="D380" s="9">
        <v>0.35900693159538477</v>
      </c>
      <c r="E380" s="9">
        <v>3.5946408209806213</v>
      </c>
      <c r="F380" s="9">
        <v>10.025885950438251</v>
      </c>
      <c r="G380" s="67"/>
      <c r="H380" s="67"/>
      <c r="I380" s="67"/>
      <c r="J380" s="67"/>
      <c r="K380" s="67"/>
      <c r="L380" s="67"/>
      <c r="M380" s="67"/>
      <c r="N380" s="15"/>
      <c r="O380" s="67"/>
      <c r="P380" s="67"/>
      <c r="Q380" s="67"/>
      <c r="R380" s="67"/>
      <c r="S380" s="67"/>
      <c r="T380" s="67"/>
    </row>
    <row r="381" spans="1:21" ht="11.25" customHeight="1">
      <c r="A381" s="65"/>
      <c r="B381" s="55" t="s">
        <v>82</v>
      </c>
      <c r="C381" s="66">
        <v>728.5</v>
      </c>
      <c r="D381" s="9">
        <v>0.23114388706968469</v>
      </c>
      <c r="E381" s="9">
        <v>3.8340935005701127</v>
      </c>
      <c r="F381" s="9">
        <v>9.0030374216330209</v>
      </c>
      <c r="G381" s="67"/>
      <c r="H381" s="67"/>
      <c r="I381" s="67"/>
      <c r="J381" s="67"/>
      <c r="K381" s="67"/>
      <c r="L381" s="67"/>
      <c r="M381" s="67"/>
      <c r="N381" s="15"/>
      <c r="O381" s="67"/>
      <c r="P381" s="67"/>
      <c r="Q381" s="67"/>
      <c r="R381" s="67"/>
      <c r="S381" s="67"/>
      <c r="T381" s="67"/>
    </row>
    <row r="382" spans="1:21" ht="11.25" customHeight="1">
      <c r="A382" s="65"/>
      <c r="B382" s="55" t="s">
        <v>83</v>
      </c>
      <c r="C382" s="66">
        <v>729.78</v>
      </c>
      <c r="D382" s="9">
        <v>0.17570350034317173</v>
      </c>
      <c r="E382" s="9">
        <v>4.0165336374002214</v>
      </c>
      <c r="F382" s="9">
        <v>8.0787287294699528</v>
      </c>
      <c r="G382" s="67"/>
      <c r="H382" s="67"/>
      <c r="I382" s="67"/>
      <c r="J382" s="67"/>
      <c r="K382" s="67"/>
      <c r="L382" s="67"/>
      <c r="M382" s="67"/>
      <c r="N382" s="15"/>
      <c r="O382" s="67"/>
      <c r="P382" s="67"/>
      <c r="Q382" s="67"/>
      <c r="R382" s="67"/>
      <c r="S382" s="67"/>
      <c r="T382" s="67"/>
    </row>
    <row r="383" spans="1:21" ht="11.25" customHeight="1">
      <c r="A383" s="65"/>
      <c r="B383" s="55" t="s">
        <v>84</v>
      </c>
      <c r="C383" s="66">
        <v>731.77</v>
      </c>
      <c r="D383" s="9">
        <v>0.27268491874263834</v>
      </c>
      <c r="E383" s="9">
        <v>4.3001710376282754</v>
      </c>
      <c r="F383" s="9">
        <v>6.5725853431201298</v>
      </c>
      <c r="G383" s="67"/>
      <c r="H383" s="67"/>
      <c r="I383" s="67"/>
      <c r="J383" s="67"/>
      <c r="K383" s="67"/>
      <c r="L383" s="67"/>
      <c r="M383" s="67"/>
      <c r="N383" s="15"/>
      <c r="O383" s="67"/>
      <c r="P383" s="67"/>
      <c r="Q383" s="67"/>
      <c r="R383" s="67"/>
      <c r="S383" s="67"/>
      <c r="T383" s="67"/>
    </row>
    <row r="384" spans="1:21" ht="11.25" customHeight="1">
      <c r="A384" s="65"/>
      <c r="B384" s="55" t="s">
        <v>85</v>
      </c>
      <c r="C384" s="66">
        <v>734.35</v>
      </c>
      <c r="D384" s="9">
        <v>0.35256979652076303</v>
      </c>
      <c r="E384" s="9">
        <v>4.6679019384264553</v>
      </c>
      <c r="F384" s="9">
        <v>6.2858218028136514</v>
      </c>
      <c r="G384" s="67"/>
      <c r="H384" s="67"/>
      <c r="I384" s="67"/>
      <c r="J384" s="67"/>
      <c r="K384" s="67"/>
      <c r="L384" s="67"/>
      <c r="M384" s="67"/>
      <c r="N384" s="15"/>
      <c r="O384" s="67"/>
      <c r="P384" s="67"/>
      <c r="Q384" s="67"/>
      <c r="R384" s="67"/>
      <c r="S384" s="67"/>
      <c r="T384" s="67"/>
    </row>
    <row r="385" spans="1:20" ht="11.25" customHeight="1">
      <c r="A385" s="65"/>
      <c r="B385" s="55" t="s">
        <v>86</v>
      </c>
      <c r="C385" s="66">
        <v>737.43</v>
      </c>
      <c r="D385" s="9">
        <f>((C385/C384)-1)*100</f>
        <v>0.41941853339686475</v>
      </c>
      <c r="E385" s="9">
        <f>((C385/C$374)-1)*100</f>
        <v>5.1068985176738746</v>
      </c>
      <c r="F385" s="9">
        <f>((C385/C373)-1)*100</f>
        <v>5.6853359321256569</v>
      </c>
      <c r="G385" s="67"/>
      <c r="H385" s="67"/>
      <c r="I385" s="67"/>
      <c r="J385" s="67"/>
      <c r="K385" s="67"/>
      <c r="L385" s="67"/>
      <c r="M385" s="67"/>
      <c r="N385" s="15"/>
      <c r="O385" s="67"/>
      <c r="P385" s="67"/>
      <c r="Q385" s="67"/>
      <c r="R385" s="67"/>
      <c r="S385" s="67"/>
      <c r="T385" s="67"/>
    </row>
    <row r="386" spans="1:20" ht="11.25" customHeight="1">
      <c r="A386" s="65"/>
      <c r="B386" s="55" t="s">
        <v>87</v>
      </c>
      <c r="C386" s="66">
        <v>740.75</v>
      </c>
      <c r="D386" s="9">
        <v>0.45021222353309742</v>
      </c>
      <c r="E386" s="9">
        <v>5.5801026225769546</v>
      </c>
      <c r="F386" s="9">
        <v>5.5801026225769546</v>
      </c>
      <c r="G386" s="67"/>
      <c r="H386" s="67"/>
      <c r="I386" s="67"/>
      <c r="J386" s="67"/>
      <c r="K386" s="67"/>
      <c r="L386" s="67"/>
      <c r="M386" s="67"/>
      <c r="N386" s="15"/>
      <c r="O386" s="67"/>
      <c r="P386" s="67"/>
      <c r="Q386" s="67"/>
      <c r="R386" s="67"/>
      <c r="S386" s="67"/>
      <c r="T386" s="67"/>
    </row>
    <row r="387" spans="1:20" s="58" customFormat="1" ht="11.25" customHeight="1">
      <c r="A387" s="49">
        <v>2010</v>
      </c>
      <c r="B387" s="50" t="s">
        <v>76</v>
      </c>
      <c r="C387" s="70">
        <v>741.91</v>
      </c>
      <c r="D387" s="11">
        <f>((C387/C386)-1)*100</f>
        <v>0.15659804252445841</v>
      </c>
      <c r="E387" s="11">
        <f>((C387/C$386)-1)*100</f>
        <v>0.15659804252445841</v>
      </c>
      <c r="F387" s="11">
        <f>((C387/C375)-1)*100</f>
        <v>5.2160594500304969</v>
      </c>
      <c r="G387" s="80"/>
      <c r="H387" s="81"/>
      <c r="I387" s="80"/>
      <c r="J387" s="82"/>
      <c r="K387" s="16"/>
      <c r="L387" s="16"/>
      <c r="M387" s="16"/>
      <c r="N387" s="80"/>
      <c r="O387" s="81"/>
      <c r="P387" s="80"/>
      <c r="Q387" s="82"/>
      <c r="R387" s="16"/>
      <c r="S387" s="16"/>
      <c r="T387" s="16"/>
    </row>
    <row r="388" spans="1:20" s="58" customFormat="1" ht="11.25" customHeight="1">
      <c r="A388" s="65"/>
      <c r="B388" s="55" t="s">
        <v>77</v>
      </c>
      <c r="C388" s="73">
        <v>742.6</v>
      </c>
      <c r="D388" s="9">
        <f t="shared" ref="D388:D451" si="74">((C388/C387)-1)*100</f>
        <v>9.3003194457552674E-2</v>
      </c>
      <c r="E388" s="9">
        <f t="shared" ref="E388:E398" si="75">((C388/C$386)-1)*100</f>
        <v>0.24974687816403662</v>
      </c>
      <c r="F388" s="9">
        <f t="shared" ref="F388:F449" si="76">((C388/C376)-1)*100</f>
        <v>5.2124509428883137</v>
      </c>
      <c r="G388" s="42"/>
      <c r="H388" s="42"/>
      <c r="I388" s="42"/>
      <c r="J388" s="42"/>
      <c r="K388" s="42"/>
      <c r="L388" s="42"/>
      <c r="M388" s="42"/>
      <c r="N388" s="42"/>
      <c r="O388" s="42"/>
      <c r="P388" s="42"/>
      <c r="Q388" s="42"/>
      <c r="R388" s="42"/>
      <c r="S388" s="42"/>
      <c r="T388" s="42"/>
    </row>
    <row r="389" spans="1:20" s="58" customFormat="1" ht="11.25" customHeight="1">
      <c r="A389" s="65"/>
      <c r="B389" s="55" t="s">
        <v>78</v>
      </c>
      <c r="C389" s="73">
        <v>744.2</v>
      </c>
      <c r="D389" s="9">
        <f t="shared" si="74"/>
        <v>0.21545919741450259</v>
      </c>
      <c r="E389" s="9">
        <f t="shared" si="75"/>
        <v>0.46574417819778002</v>
      </c>
      <c r="F389" s="9">
        <f t="shared" si="76"/>
        <v>4.7195564686348002</v>
      </c>
      <c r="G389" s="42"/>
      <c r="H389" s="42"/>
      <c r="I389" s="42"/>
      <c r="J389" s="42"/>
      <c r="K389" s="42"/>
      <c r="L389" s="42"/>
      <c r="M389" s="42"/>
      <c r="N389" s="42"/>
      <c r="O389" s="42"/>
      <c r="P389" s="42"/>
      <c r="Q389" s="42"/>
      <c r="R389" s="42"/>
      <c r="S389" s="42"/>
      <c r="T389" s="42"/>
    </row>
    <row r="390" spans="1:20" s="58" customFormat="1" ht="11.25" customHeight="1">
      <c r="A390" s="65"/>
      <c r="B390" s="55" t="s">
        <v>79</v>
      </c>
      <c r="C390" s="73">
        <v>748.57</v>
      </c>
      <c r="D390" s="9">
        <f t="shared" si="74"/>
        <v>0.58720773985487806</v>
      </c>
      <c r="E390" s="9">
        <f t="shared" si="75"/>
        <v>1.0556868039149681</v>
      </c>
      <c r="F390" s="9">
        <f t="shared" si="76"/>
        <v>5.2633799251905478</v>
      </c>
      <c r="G390" s="42"/>
      <c r="H390" s="42"/>
      <c r="I390" s="42"/>
      <c r="J390" s="42"/>
      <c r="K390" s="42"/>
      <c r="L390" s="42"/>
      <c r="M390" s="42"/>
      <c r="N390" s="42"/>
      <c r="O390" s="42"/>
      <c r="P390" s="42"/>
      <c r="Q390" s="42"/>
      <c r="R390" s="42"/>
      <c r="S390" s="42"/>
      <c r="T390" s="42"/>
    </row>
    <row r="391" spans="1:20" s="58" customFormat="1" ht="11.25" customHeight="1">
      <c r="A391" s="65"/>
      <c r="B391" s="55" t="s">
        <v>80</v>
      </c>
      <c r="C391" s="73">
        <v>768.48</v>
      </c>
      <c r="D391" s="9">
        <f t="shared" si="74"/>
        <v>2.6597379002631705</v>
      </c>
      <c r="E391" s="9">
        <f t="shared" si="75"/>
        <v>3.7435032062099305</v>
      </c>
      <c r="F391" s="9">
        <f t="shared" si="76"/>
        <v>6.1114026124658327</v>
      </c>
      <c r="G391" s="42"/>
      <c r="H391" s="42"/>
      <c r="I391" s="42"/>
      <c r="J391" s="42"/>
      <c r="K391" s="42"/>
      <c r="L391" s="42"/>
      <c r="M391" s="42"/>
      <c r="N391" s="42"/>
      <c r="O391" s="42"/>
      <c r="P391" s="42"/>
      <c r="Q391" s="42"/>
      <c r="R391" s="42"/>
      <c r="S391" s="42"/>
      <c r="T391" s="42"/>
    </row>
    <row r="392" spans="1:20" s="58" customFormat="1" ht="11.25" customHeight="1">
      <c r="A392" s="65"/>
      <c r="B392" s="55" t="s">
        <v>81</v>
      </c>
      <c r="C392" s="73">
        <v>770.75</v>
      </c>
      <c r="D392" s="9">
        <f t="shared" si="74"/>
        <v>0.29538829897979291</v>
      </c>
      <c r="E392" s="9">
        <f t="shared" si="75"/>
        <v>4.0499493756328109</v>
      </c>
      <c r="F392" s="9">
        <f t="shared" si="76"/>
        <v>6.0441374755785482</v>
      </c>
      <c r="G392" s="42"/>
      <c r="H392" s="42"/>
      <c r="I392" s="42"/>
      <c r="J392" s="42"/>
      <c r="K392" s="42"/>
      <c r="L392" s="42"/>
      <c r="M392" s="42"/>
      <c r="N392" s="42"/>
      <c r="O392" s="42"/>
      <c r="P392" s="42"/>
      <c r="Q392" s="42"/>
      <c r="R392" s="42"/>
      <c r="S392" s="42"/>
      <c r="T392" s="42"/>
    </row>
    <row r="393" spans="1:20" s="58" customFormat="1" ht="11.25" customHeight="1">
      <c r="A393" s="65"/>
      <c r="B393" s="55" t="s">
        <v>82</v>
      </c>
      <c r="C393" s="73">
        <v>776.08</v>
      </c>
      <c r="D393" s="9">
        <f t="shared" si="74"/>
        <v>0.69153421991567932</v>
      </c>
      <c r="E393" s="9">
        <f t="shared" si="75"/>
        <v>4.7694903813702449</v>
      </c>
      <c r="F393" s="9">
        <f t="shared" si="76"/>
        <v>6.5312285518188018</v>
      </c>
      <c r="G393" s="42"/>
      <c r="H393" s="42"/>
      <c r="I393" s="42"/>
      <c r="J393" s="42"/>
      <c r="K393" s="42"/>
      <c r="L393" s="42"/>
      <c r="M393" s="42"/>
      <c r="N393" s="42"/>
      <c r="O393" s="42"/>
      <c r="P393" s="42"/>
      <c r="Q393" s="42"/>
      <c r="R393" s="42"/>
      <c r="S393" s="42"/>
      <c r="T393" s="42"/>
    </row>
    <row r="394" spans="1:20" s="58" customFormat="1" ht="11.25" customHeight="1">
      <c r="A394" s="65"/>
      <c r="B394" s="55" t="s">
        <v>83</v>
      </c>
      <c r="C394" s="73">
        <v>779.02</v>
      </c>
      <c r="D394" s="9">
        <f t="shared" si="74"/>
        <v>0.3788269250592613</v>
      </c>
      <c r="E394" s="9">
        <f t="shared" si="75"/>
        <v>5.1663854201822401</v>
      </c>
      <c r="F394" s="9">
        <f t="shared" si="76"/>
        <v>6.7472388939132433</v>
      </c>
      <c r="G394" s="42"/>
      <c r="H394" s="42"/>
      <c r="I394" s="42"/>
      <c r="J394" s="42"/>
      <c r="K394" s="42"/>
      <c r="L394" s="42"/>
      <c r="M394" s="42"/>
      <c r="N394" s="42"/>
      <c r="O394" s="42"/>
      <c r="P394" s="42"/>
      <c r="Q394" s="42"/>
      <c r="R394" s="42"/>
      <c r="S394" s="42"/>
      <c r="T394" s="42"/>
    </row>
    <row r="395" spans="1:20" s="58" customFormat="1" ht="11.25" customHeight="1">
      <c r="A395" s="65"/>
      <c r="B395" s="55" t="s">
        <v>84</v>
      </c>
      <c r="C395" s="73">
        <v>779.78</v>
      </c>
      <c r="D395" s="9">
        <f t="shared" si="74"/>
        <v>9.7558470899339333E-2</v>
      </c>
      <c r="E395" s="9">
        <f t="shared" si="75"/>
        <v>5.2689841376982738</v>
      </c>
      <c r="F395" s="9">
        <f t="shared" si="76"/>
        <v>6.5608046244038487</v>
      </c>
      <c r="G395" s="42"/>
      <c r="H395" s="42"/>
      <c r="I395" s="42"/>
      <c r="J395" s="42"/>
      <c r="K395" s="42"/>
      <c r="L395" s="42"/>
      <c r="M395" s="42"/>
      <c r="N395" s="42"/>
      <c r="O395" s="42"/>
      <c r="P395" s="42"/>
      <c r="Q395" s="42"/>
      <c r="R395" s="42"/>
      <c r="S395" s="42"/>
      <c r="T395" s="42"/>
    </row>
    <row r="396" spans="1:20" s="58" customFormat="1" ht="11.25" customHeight="1">
      <c r="A396" s="65"/>
      <c r="B396" s="55" t="s">
        <v>85</v>
      </c>
      <c r="C396" s="73">
        <v>782.8</v>
      </c>
      <c r="D396" s="9">
        <f t="shared" si="74"/>
        <v>0.38728872246018842</v>
      </c>
      <c r="E396" s="9">
        <f t="shared" si="75"/>
        <v>5.6766790415119672</v>
      </c>
      <c r="F396" s="9">
        <f t="shared" si="76"/>
        <v>6.5976714100905554</v>
      </c>
      <c r="G396" s="42"/>
      <c r="H396" s="42"/>
      <c r="I396" s="42"/>
      <c r="J396" s="42"/>
      <c r="K396" s="42"/>
      <c r="L396" s="42"/>
      <c r="M396" s="42"/>
      <c r="N396" s="42"/>
      <c r="O396" s="42"/>
      <c r="P396" s="42"/>
      <c r="Q396" s="42"/>
      <c r="R396" s="42"/>
      <c r="S396" s="42"/>
      <c r="T396" s="42"/>
    </row>
    <row r="397" spans="1:20" s="58" customFormat="1" ht="11.25" customHeight="1">
      <c r="A397" s="65"/>
      <c r="B397" s="55" t="s">
        <v>86</v>
      </c>
      <c r="C397" s="73">
        <v>787.64</v>
      </c>
      <c r="D397" s="9">
        <f t="shared" si="74"/>
        <v>0.61829330608074162</v>
      </c>
      <c r="E397" s="9">
        <f t="shared" si="75"/>
        <v>6.3300708741140799</v>
      </c>
      <c r="F397" s="9">
        <f t="shared" si="76"/>
        <v>6.8087818504807274</v>
      </c>
      <c r="G397" s="42"/>
      <c r="H397" s="42"/>
      <c r="I397" s="42"/>
      <c r="J397" s="42"/>
      <c r="K397" s="42"/>
      <c r="L397" s="42"/>
      <c r="M397" s="42"/>
      <c r="N397" s="42"/>
      <c r="O397" s="42"/>
      <c r="P397" s="42"/>
      <c r="Q397" s="42"/>
      <c r="R397" s="42"/>
      <c r="S397" s="42"/>
      <c r="T397" s="42"/>
    </row>
    <row r="398" spans="1:20" s="58" customFormat="1" ht="11.25" customHeight="1">
      <c r="A398" s="65"/>
      <c r="B398" s="55" t="s">
        <v>87</v>
      </c>
      <c r="C398" s="73">
        <v>794.72</v>
      </c>
      <c r="D398" s="8">
        <f t="shared" si="74"/>
        <v>0.89888781676907836</v>
      </c>
      <c r="E398" s="8">
        <f t="shared" si="75"/>
        <v>7.2858589267634111</v>
      </c>
      <c r="F398" s="8">
        <f t="shared" si="76"/>
        <v>7.2858589267634111</v>
      </c>
      <c r="G398" s="42"/>
      <c r="H398" s="42"/>
      <c r="I398" s="42"/>
      <c r="J398" s="42"/>
      <c r="K398" s="42"/>
      <c r="L398" s="42"/>
      <c r="M398" s="42"/>
      <c r="N398" s="42"/>
      <c r="O398" s="42"/>
      <c r="P398" s="42"/>
      <c r="Q398" s="42"/>
      <c r="R398" s="42"/>
      <c r="S398" s="42"/>
      <c r="T398" s="42"/>
    </row>
    <row r="399" spans="1:20" s="58" customFormat="1" ht="11.25" customHeight="1">
      <c r="A399" s="49">
        <v>2011</v>
      </c>
      <c r="B399" s="50" t="s">
        <v>76</v>
      </c>
      <c r="C399" s="64">
        <v>795.97</v>
      </c>
      <c r="D399" s="11">
        <f t="shared" si="74"/>
        <v>0.15728810146971028</v>
      </c>
      <c r="E399" s="11">
        <f>((C399/C$398)-1)*100</f>
        <v>0.15728810146971028</v>
      </c>
      <c r="F399" s="11">
        <f t="shared" si="76"/>
        <v>7.2865981048914286</v>
      </c>
      <c r="H399" s="83"/>
      <c r="I399" s="83"/>
      <c r="J399" s="83"/>
      <c r="K399" s="83"/>
      <c r="L399" s="83"/>
      <c r="M399" s="83"/>
      <c r="N399" s="83"/>
      <c r="O399" s="83"/>
      <c r="P399" s="83"/>
      <c r="Q399" s="83"/>
      <c r="R399" s="83"/>
      <c r="S399" s="83"/>
      <c r="T399" s="83"/>
    </row>
    <row r="400" spans="1:20" s="58" customFormat="1" ht="11.25" customHeight="1">
      <c r="A400" s="65"/>
      <c r="B400" s="55" t="s">
        <v>77</v>
      </c>
      <c r="C400" s="73">
        <v>796.95</v>
      </c>
      <c r="D400" s="9">
        <f t="shared" si="74"/>
        <v>0.12312021809868234</v>
      </c>
      <c r="E400" s="9">
        <f>((C400/C$398)-1)*100</f>
        <v>0.28060197302195444</v>
      </c>
      <c r="F400" s="9">
        <f t="shared" si="76"/>
        <v>7.3188796121734567</v>
      </c>
      <c r="H400" s="83"/>
      <c r="I400" s="83"/>
      <c r="J400" s="83"/>
      <c r="K400" s="83"/>
      <c r="L400" s="83"/>
      <c r="M400" s="83"/>
      <c r="N400" s="83"/>
      <c r="O400" s="83"/>
      <c r="P400" s="83"/>
      <c r="Q400" s="83"/>
      <c r="R400" s="83"/>
      <c r="S400" s="83"/>
      <c r="T400" s="83"/>
    </row>
    <row r="401" spans="1:20" s="58" customFormat="1" ht="11.25" customHeight="1">
      <c r="A401" s="65"/>
      <c r="B401" s="55" t="s">
        <v>78</v>
      </c>
      <c r="C401" s="73">
        <v>798.01</v>
      </c>
      <c r="D401" s="9">
        <f t="shared" si="74"/>
        <v>0.13300708952881379</v>
      </c>
      <c r="E401" s="9">
        <f t="shared" ref="E401:E410" si="77">((C401/C$398)-1)*100</f>
        <v>0.41398228306823714</v>
      </c>
      <c r="F401" s="9">
        <v>7.24</v>
      </c>
      <c r="H401" s="83"/>
      <c r="I401" s="83"/>
      <c r="J401" s="83"/>
      <c r="K401" s="83"/>
      <c r="L401" s="83"/>
      <c r="M401" s="83"/>
      <c r="N401" s="83"/>
      <c r="O401" s="83"/>
      <c r="P401" s="83"/>
      <c r="Q401" s="83"/>
      <c r="R401" s="83"/>
      <c r="S401" s="83"/>
      <c r="T401" s="83"/>
    </row>
    <row r="402" spans="1:20" s="58" customFormat="1" ht="11.25" customHeight="1">
      <c r="A402" s="65"/>
      <c r="B402" s="55" t="s">
        <v>79</v>
      </c>
      <c r="C402" s="73">
        <v>801.31</v>
      </c>
      <c r="D402" s="9">
        <f t="shared" si="74"/>
        <v>0.41352865252315407</v>
      </c>
      <c r="E402" s="9">
        <f t="shared" si="77"/>
        <v>0.82922287094824298</v>
      </c>
      <c r="F402" s="9">
        <f t="shared" si="76"/>
        <v>7.0454332928116203</v>
      </c>
      <c r="H402" s="83"/>
      <c r="I402" s="83"/>
      <c r="J402" s="83"/>
      <c r="K402" s="83"/>
      <c r="L402" s="83"/>
      <c r="M402" s="83"/>
      <c r="N402" s="83"/>
      <c r="O402" s="83"/>
      <c r="P402" s="83"/>
      <c r="Q402" s="83"/>
      <c r="R402" s="83"/>
      <c r="S402" s="83"/>
      <c r="T402" s="83"/>
    </row>
    <row r="403" spans="1:20" s="58" customFormat="1" ht="11.25" customHeight="1">
      <c r="A403" s="65"/>
      <c r="B403" s="55" t="s">
        <v>80</v>
      </c>
      <c r="C403" s="73">
        <v>829.84</v>
      </c>
      <c r="D403" s="9">
        <f t="shared" si="74"/>
        <v>3.5604198125569475</v>
      </c>
      <c r="E403" s="9">
        <f t="shared" si="77"/>
        <v>4.4191664988926904</v>
      </c>
      <c r="F403" s="9">
        <v>7.99</v>
      </c>
      <c r="H403" s="83"/>
      <c r="I403" s="83"/>
      <c r="J403" s="83"/>
      <c r="K403" s="83"/>
      <c r="L403" s="83"/>
      <c r="M403" s="83"/>
      <c r="N403" s="83"/>
      <c r="O403" s="83"/>
      <c r="P403" s="83"/>
      <c r="Q403" s="83"/>
      <c r="R403" s="83"/>
      <c r="S403" s="83"/>
      <c r="T403" s="83"/>
    </row>
    <row r="404" spans="1:20" s="58" customFormat="1" ht="11.25" customHeight="1">
      <c r="A404" s="65"/>
      <c r="B404" s="55" t="s">
        <v>81</v>
      </c>
      <c r="C404" s="73">
        <v>830.3</v>
      </c>
      <c r="D404" s="9">
        <f t="shared" si="74"/>
        <v>5.5432372505537231E-2</v>
      </c>
      <c r="E404" s="9">
        <f t="shared" si="77"/>
        <v>4.4770485202335397</v>
      </c>
      <c r="F404" s="9">
        <f t="shared" si="76"/>
        <v>7.7262406746675172</v>
      </c>
      <c r="H404" s="83"/>
      <c r="I404" s="83"/>
      <c r="J404" s="83"/>
      <c r="K404" s="83"/>
      <c r="L404" s="83"/>
      <c r="M404" s="83"/>
      <c r="N404" s="83"/>
      <c r="O404" s="83"/>
      <c r="P404" s="83"/>
      <c r="Q404" s="83"/>
      <c r="R404" s="83"/>
      <c r="S404" s="83"/>
      <c r="T404" s="83"/>
    </row>
    <row r="405" spans="1:20" s="58" customFormat="1" ht="11.25" customHeight="1">
      <c r="A405" s="65"/>
      <c r="B405" s="55" t="s">
        <v>82</v>
      </c>
      <c r="C405" s="73">
        <v>832.42</v>
      </c>
      <c r="D405" s="9">
        <f t="shared" si="74"/>
        <v>0.25532939901240503</v>
      </c>
      <c r="E405" s="9">
        <f t="shared" si="77"/>
        <v>4.7438091403261495</v>
      </c>
      <c r="F405" s="9">
        <v>7.27</v>
      </c>
      <c r="H405" s="83"/>
      <c r="I405" s="83"/>
      <c r="J405" s="83"/>
      <c r="K405" s="83"/>
      <c r="L405" s="83"/>
      <c r="M405" s="83"/>
      <c r="N405" s="83"/>
      <c r="O405" s="83"/>
      <c r="P405" s="83"/>
      <c r="Q405" s="83"/>
      <c r="R405" s="83"/>
      <c r="S405" s="83"/>
      <c r="T405" s="83"/>
    </row>
    <row r="406" spans="1:20" s="58" customFormat="1" ht="11.25" customHeight="1">
      <c r="A406" s="65"/>
      <c r="B406" s="55" t="s">
        <v>83</v>
      </c>
      <c r="C406" s="73">
        <v>834.43</v>
      </c>
      <c r="D406" s="9">
        <f t="shared" si="74"/>
        <v>0.24146464525118816</v>
      </c>
      <c r="E406" s="9">
        <f t="shared" si="77"/>
        <v>4.9967284074894147</v>
      </c>
      <c r="F406" s="9">
        <v>7.12</v>
      </c>
      <c r="H406" s="83"/>
      <c r="I406" s="83"/>
      <c r="J406" s="83"/>
      <c r="K406" s="83"/>
      <c r="L406" s="83"/>
      <c r="M406" s="83"/>
      <c r="N406" s="83"/>
      <c r="O406" s="83"/>
      <c r="P406" s="83"/>
      <c r="Q406" s="83"/>
      <c r="R406" s="83"/>
      <c r="S406" s="83"/>
      <c r="T406" s="83"/>
    </row>
    <row r="407" spans="1:20" s="58" customFormat="1" ht="11.25" customHeight="1">
      <c r="A407" s="65"/>
      <c r="B407" s="55" t="s">
        <v>84</v>
      </c>
      <c r="C407" s="73">
        <v>840.61</v>
      </c>
      <c r="D407" s="9">
        <f t="shared" si="74"/>
        <v>0.74062533705643308</v>
      </c>
      <c r="E407" s="9">
        <f t="shared" si="77"/>
        <v>5.7743607811556297</v>
      </c>
      <c r="F407" s="9">
        <v>7.81</v>
      </c>
      <c r="H407" s="83"/>
      <c r="I407" s="83"/>
      <c r="J407" s="83"/>
      <c r="K407" s="83"/>
      <c r="L407" s="83"/>
      <c r="M407" s="83"/>
      <c r="N407" s="83"/>
      <c r="O407" s="83"/>
      <c r="P407" s="83"/>
      <c r="Q407" s="83"/>
      <c r="R407" s="83"/>
      <c r="S407" s="83"/>
      <c r="T407" s="83"/>
    </row>
    <row r="408" spans="1:20" s="58" customFormat="1" ht="11.25" customHeight="1">
      <c r="A408" s="65"/>
      <c r="B408" s="55" t="s">
        <v>85</v>
      </c>
      <c r="C408" s="73">
        <v>842.84</v>
      </c>
      <c r="D408" s="9">
        <f t="shared" si="74"/>
        <v>0.26528354409298682</v>
      </c>
      <c r="E408" s="9">
        <f t="shared" si="77"/>
        <v>6.0549627541775619</v>
      </c>
      <c r="F408" s="9">
        <v>7.68</v>
      </c>
      <c r="H408" s="83"/>
      <c r="I408" s="83"/>
      <c r="J408" s="83"/>
      <c r="K408" s="83"/>
      <c r="L408" s="83"/>
      <c r="M408" s="83"/>
      <c r="N408" s="83"/>
      <c r="O408" s="83"/>
      <c r="P408" s="83"/>
      <c r="Q408" s="83"/>
      <c r="R408" s="83"/>
      <c r="S408" s="83"/>
      <c r="T408" s="83"/>
    </row>
    <row r="409" spans="1:20" s="58" customFormat="1" ht="11.25" customHeight="1">
      <c r="A409" s="65"/>
      <c r="B409" s="55" t="s">
        <v>86</v>
      </c>
      <c r="C409" s="73">
        <v>867.35</v>
      </c>
      <c r="D409" s="9">
        <f t="shared" si="74"/>
        <v>2.9080252479711355</v>
      </c>
      <c r="E409" s="9">
        <f t="shared" si="77"/>
        <v>9.1390678477954559</v>
      </c>
      <c r="F409" s="9">
        <v>10.130000000000001</v>
      </c>
      <c r="H409" s="83"/>
      <c r="I409" s="83"/>
      <c r="J409" s="83"/>
      <c r="K409" s="83"/>
      <c r="L409" s="83"/>
      <c r="M409" s="83"/>
      <c r="N409" s="83"/>
      <c r="O409" s="83"/>
      <c r="P409" s="83"/>
      <c r="Q409" s="83"/>
      <c r="R409" s="83"/>
      <c r="S409" s="83"/>
      <c r="T409" s="83"/>
    </row>
    <row r="410" spans="1:20" s="58" customFormat="1" ht="11.25" customHeight="1">
      <c r="A410" s="65"/>
      <c r="B410" s="55" t="s">
        <v>87</v>
      </c>
      <c r="C410" s="73">
        <v>869.05</v>
      </c>
      <c r="D410" s="8">
        <f t="shared" si="74"/>
        <v>0.19599930823772649</v>
      </c>
      <c r="E410" s="8">
        <f t="shared" si="77"/>
        <v>9.3529796657942263</v>
      </c>
      <c r="F410" s="8">
        <f t="shared" si="76"/>
        <v>9.3529796657942263</v>
      </c>
      <c r="H410" s="83"/>
      <c r="I410" s="83"/>
      <c r="J410" s="83"/>
      <c r="K410" s="83"/>
      <c r="L410" s="83"/>
      <c r="M410" s="83"/>
      <c r="N410" s="83"/>
      <c r="O410" s="83"/>
      <c r="P410" s="83"/>
      <c r="Q410" s="83"/>
      <c r="R410" s="83"/>
      <c r="S410" s="83"/>
      <c r="T410" s="83"/>
    </row>
    <row r="411" spans="1:20" s="58" customFormat="1" ht="11.25" customHeight="1">
      <c r="A411" s="49">
        <v>2012</v>
      </c>
      <c r="B411" s="50" t="s">
        <v>76</v>
      </c>
      <c r="C411" s="64">
        <v>869.27</v>
      </c>
      <c r="D411" s="11">
        <f t="shared" si="74"/>
        <v>2.5314999136982763E-2</v>
      </c>
      <c r="E411" s="11">
        <f>((C411/C$410)-1)*100</f>
        <v>2.5314999136982763E-2</v>
      </c>
      <c r="F411" s="11">
        <f t="shared" si="76"/>
        <v>9.208889782278229</v>
      </c>
      <c r="H411" s="83"/>
      <c r="I411" s="83"/>
      <c r="J411" s="83"/>
      <c r="K411" s="83"/>
      <c r="L411" s="83"/>
      <c r="M411" s="83"/>
      <c r="N411" s="83"/>
      <c r="O411" s="83"/>
      <c r="P411" s="83"/>
      <c r="Q411" s="83"/>
      <c r="R411" s="83"/>
      <c r="S411" s="83"/>
      <c r="T411" s="83"/>
    </row>
    <row r="412" spans="1:20" s="58" customFormat="1" ht="11.25" customHeight="1">
      <c r="A412" s="65"/>
      <c r="B412" s="55" t="s">
        <v>77</v>
      </c>
      <c r="C412" s="73">
        <v>871.48</v>
      </c>
      <c r="D412" s="9">
        <f t="shared" si="74"/>
        <v>0.25423631322833984</v>
      </c>
      <c r="E412" s="9">
        <f t="shared" ref="E412:E422" si="78">((C412/C$410)-1)*100</f>
        <v>0.27961567228582673</v>
      </c>
      <c r="F412" s="9">
        <f t="shared" si="76"/>
        <v>9.351904134512834</v>
      </c>
      <c r="H412" s="83"/>
      <c r="I412" s="83"/>
      <c r="J412" s="83"/>
      <c r="K412" s="83"/>
      <c r="L412" s="83"/>
      <c r="M412" s="83"/>
      <c r="N412" s="83"/>
      <c r="O412" s="83"/>
      <c r="P412" s="83"/>
      <c r="Q412" s="83"/>
      <c r="R412" s="83"/>
      <c r="S412" s="83"/>
      <c r="T412" s="83"/>
    </row>
    <row r="413" spans="1:20" s="58" customFormat="1" ht="11.25" customHeight="1">
      <c r="A413" s="65"/>
      <c r="B413" s="55" t="s">
        <v>78</v>
      </c>
      <c r="C413" s="73">
        <v>871.88</v>
      </c>
      <c r="D413" s="9">
        <f t="shared" si="74"/>
        <v>4.5898930554910677E-2</v>
      </c>
      <c r="E413" s="9">
        <f t="shared" si="78"/>
        <v>0.32564294344399336</v>
      </c>
      <c r="F413" s="9">
        <f t="shared" si="76"/>
        <v>9.2567762308743085</v>
      </c>
      <c r="H413" s="83"/>
      <c r="I413" s="83"/>
      <c r="J413" s="83"/>
      <c r="K413" s="83"/>
      <c r="L413" s="83"/>
      <c r="M413" s="83"/>
      <c r="N413" s="83"/>
      <c r="O413" s="83"/>
      <c r="P413" s="83"/>
      <c r="Q413" s="83"/>
      <c r="R413" s="83"/>
      <c r="S413" s="83"/>
      <c r="T413" s="83"/>
    </row>
    <row r="414" spans="1:20" s="58" customFormat="1" ht="11.25" customHeight="1">
      <c r="A414" s="65"/>
      <c r="B414" s="55" t="s">
        <v>79</v>
      </c>
      <c r="C414" s="73">
        <v>872.45</v>
      </c>
      <c r="D414" s="9">
        <f t="shared" si="74"/>
        <v>6.5375969170067272E-2</v>
      </c>
      <c r="E414" s="9">
        <f t="shared" si="78"/>
        <v>0.39123180484437192</v>
      </c>
      <c r="F414" s="9">
        <f t="shared" si="76"/>
        <v>8.8779623366737059</v>
      </c>
      <c r="H414" s="83"/>
      <c r="I414" s="83"/>
      <c r="J414" s="83"/>
      <c r="K414" s="83"/>
      <c r="L414" s="83"/>
      <c r="M414" s="83"/>
      <c r="N414" s="83"/>
      <c r="O414" s="83"/>
      <c r="P414" s="83"/>
      <c r="Q414" s="83"/>
      <c r="R414" s="83"/>
      <c r="S414" s="83"/>
      <c r="T414" s="83"/>
    </row>
    <row r="415" spans="1:20" s="58" customFormat="1" ht="11.25" customHeight="1">
      <c r="A415" s="65"/>
      <c r="B415" s="55" t="s">
        <v>80</v>
      </c>
      <c r="C415" s="73">
        <v>872.48</v>
      </c>
      <c r="D415" s="9">
        <f t="shared" si="74"/>
        <v>3.4385924694735337E-3</v>
      </c>
      <c r="E415" s="9">
        <f t="shared" si="78"/>
        <v>0.3946838501812433</v>
      </c>
      <c r="F415" s="9">
        <f t="shared" si="76"/>
        <v>5.1383399209486091</v>
      </c>
      <c r="H415" s="83"/>
      <c r="I415" s="83"/>
      <c r="J415" s="83"/>
      <c r="K415" s="83"/>
      <c r="L415" s="83"/>
      <c r="M415" s="83"/>
      <c r="N415" s="83"/>
      <c r="O415" s="83"/>
      <c r="P415" s="83"/>
      <c r="Q415" s="83"/>
      <c r="R415" s="83"/>
      <c r="S415" s="83"/>
      <c r="T415" s="83"/>
    </row>
    <row r="416" spans="1:20" s="58" customFormat="1" ht="11.25" customHeight="1">
      <c r="A416" s="65"/>
      <c r="B416" s="55" t="s">
        <v>81</v>
      </c>
      <c r="C416" s="73">
        <v>904.8</v>
      </c>
      <c r="D416" s="9">
        <f t="shared" si="74"/>
        <v>3.7043829084907332</v>
      </c>
      <c r="E416" s="9">
        <f t="shared" si="78"/>
        <v>4.1136873597606538</v>
      </c>
      <c r="F416" s="9">
        <f t="shared" si="76"/>
        <v>8.9726604841623434</v>
      </c>
      <c r="H416" s="83"/>
      <c r="I416" s="83"/>
      <c r="J416" s="83"/>
      <c r="K416" s="83"/>
      <c r="L416" s="83"/>
      <c r="M416" s="83"/>
      <c r="N416" s="83"/>
      <c r="O416" s="83"/>
      <c r="P416" s="83"/>
      <c r="Q416" s="83"/>
      <c r="R416" s="83"/>
      <c r="S416" s="83"/>
      <c r="T416" s="83"/>
    </row>
    <row r="417" spans="1:20" s="58" customFormat="1" ht="11.25" customHeight="1">
      <c r="A417" s="65"/>
      <c r="B417" s="55" t="s">
        <v>82</v>
      </c>
      <c r="C417" s="73">
        <v>905.76</v>
      </c>
      <c r="D417" s="9">
        <f t="shared" si="74"/>
        <v>0.10610079575597009</v>
      </c>
      <c r="E417" s="9">
        <f t="shared" si="78"/>
        <v>4.2241528105402493</v>
      </c>
      <c r="F417" s="9">
        <f t="shared" si="76"/>
        <v>8.8104562600610272</v>
      </c>
      <c r="H417" s="83"/>
      <c r="I417" s="83"/>
      <c r="J417" s="83"/>
      <c r="K417" s="83"/>
      <c r="L417" s="83"/>
      <c r="M417" s="83"/>
      <c r="N417" s="83"/>
      <c r="O417" s="83"/>
      <c r="P417" s="83"/>
      <c r="Q417" s="83"/>
      <c r="R417" s="83"/>
      <c r="S417" s="83"/>
      <c r="T417" s="83"/>
    </row>
    <row r="418" spans="1:20" s="58" customFormat="1" ht="11.25" customHeight="1">
      <c r="A418" s="65"/>
      <c r="B418" s="55" t="s">
        <v>83</v>
      </c>
      <c r="C418" s="73">
        <v>906.32</v>
      </c>
      <c r="D418" s="9">
        <f t="shared" si="74"/>
        <v>6.1826532414777091E-2</v>
      </c>
      <c r="E418" s="9">
        <f t="shared" si="78"/>
        <v>4.2885909901616781</v>
      </c>
      <c r="F418" s="9">
        <f t="shared" si="76"/>
        <v>8.6154620519396587</v>
      </c>
      <c r="H418" s="83"/>
      <c r="I418" s="83"/>
      <c r="J418" s="83"/>
      <c r="K418" s="83"/>
      <c r="L418" s="83"/>
      <c r="M418" s="83"/>
      <c r="N418" s="83"/>
      <c r="O418" s="83"/>
      <c r="P418" s="83"/>
      <c r="Q418" s="83"/>
      <c r="R418" s="83"/>
      <c r="S418" s="83"/>
      <c r="T418" s="83"/>
    </row>
    <row r="419" spans="1:20" s="58" customFormat="1" ht="11.25" customHeight="1">
      <c r="A419" s="65"/>
      <c r="B419" s="55" t="s">
        <v>84</v>
      </c>
      <c r="C419" s="73">
        <v>901.52</v>
      </c>
      <c r="D419" s="9">
        <f t="shared" si="74"/>
        <v>-0.52961426427752256</v>
      </c>
      <c r="E419" s="9">
        <f t="shared" si="78"/>
        <v>3.7362637362637452</v>
      </c>
      <c r="F419" s="9">
        <f t="shared" si="76"/>
        <v>7.2459285518849281</v>
      </c>
      <c r="H419" s="83"/>
      <c r="I419" s="83"/>
      <c r="J419" s="83"/>
      <c r="K419" s="83"/>
      <c r="L419" s="83"/>
      <c r="M419" s="83"/>
      <c r="N419" s="83"/>
      <c r="O419" s="83"/>
      <c r="P419" s="83"/>
      <c r="Q419" s="83"/>
      <c r="R419" s="83"/>
      <c r="S419" s="83"/>
      <c r="T419" s="83"/>
    </row>
    <row r="420" spans="1:20" s="58" customFormat="1" ht="11.25" customHeight="1">
      <c r="A420" s="65"/>
      <c r="B420" s="55" t="s">
        <v>85</v>
      </c>
      <c r="C420" s="73">
        <v>901.63</v>
      </c>
      <c r="D420" s="9">
        <f t="shared" si="74"/>
        <v>1.2201615050133618E-2</v>
      </c>
      <c r="E420" s="9">
        <f t="shared" si="78"/>
        <v>3.7489212358322366</v>
      </c>
      <c r="F420" s="9">
        <f t="shared" si="76"/>
        <v>6.9752266147786068</v>
      </c>
      <c r="H420" s="83"/>
      <c r="I420" s="83"/>
      <c r="J420" s="83"/>
      <c r="K420" s="83"/>
      <c r="L420" s="83"/>
      <c r="M420" s="83"/>
      <c r="N420" s="83"/>
      <c r="O420" s="83"/>
      <c r="P420" s="83"/>
      <c r="Q420" s="83"/>
      <c r="R420" s="83"/>
      <c r="S420" s="83"/>
      <c r="T420" s="83"/>
    </row>
    <row r="421" spans="1:20" s="58" customFormat="1" ht="11.25" customHeight="1">
      <c r="A421" s="65"/>
      <c r="B421" s="55" t="s">
        <v>86</v>
      </c>
      <c r="C421" s="73">
        <v>903.06</v>
      </c>
      <c r="D421" s="9">
        <f t="shared" si="74"/>
        <v>0.15860164368974861</v>
      </c>
      <c r="E421" s="9">
        <f t="shared" si="78"/>
        <v>3.9134687302226467</v>
      </c>
      <c r="F421" s="9">
        <f t="shared" si="76"/>
        <v>4.1171384100997299</v>
      </c>
      <c r="H421" s="83"/>
      <c r="I421" s="83"/>
      <c r="J421" s="83"/>
      <c r="K421" s="83"/>
      <c r="L421" s="83"/>
      <c r="M421" s="83"/>
      <c r="N421" s="83"/>
      <c r="O421" s="83"/>
      <c r="P421" s="83"/>
      <c r="Q421" s="83"/>
      <c r="R421" s="83"/>
      <c r="S421" s="83"/>
      <c r="T421" s="83"/>
    </row>
    <row r="422" spans="1:20" s="58" customFormat="1" ht="11.25" customHeight="1">
      <c r="A422" s="65"/>
      <c r="B422" s="55" t="s">
        <v>87</v>
      </c>
      <c r="C422" s="73">
        <v>905.97</v>
      </c>
      <c r="D422" s="8">
        <f t="shared" si="74"/>
        <v>0.32223772506811965</v>
      </c>
      <c r="E422" s="8">
        <f t="shared" si="78"/>
        <v>4.2483171278982823</v>
      </c>
      <c r="F422" s="8">
        <f t="shared" si="76"/>
        <v>4.2483171278982823</v>
      </c>
      <c r="H422" s="83"/>
      <c r="I422" s="83"/>
      <c r="J422" s="83"/>
      <c r="K422" s="83"/>
      <c r="L422" s="83"/>
      <c r="M422" s="83"/>
      <c r="N422" s="83"/>
      <c r="O422" s="83"/>
      <c r="P422" s="83"/>
      <c r="Q422" s="83"/>
      <c r="R422" s="83"/>
      <c r="S422" s="83"/>
      <c r="T422" s="83"/>
    </row>
    <row r="423" spans="1:20" ht="11.25" customHeight="1">
      <c r="A423" s="49">
        <v>2013</v>
      </c>
      <c r="B423" s="50" t="s">
        <v>76</v>
      </c>
      <c r="C423" s="64">
        <v>908.24</v>
      </c>
      <c r="D423" s="11">
        <f t="shared" si="74"/>
        <v>0.25056017307416578</v>
      </c>
      <c r="E423" s="11">
        <f>((C423/C$422)-1)*100</f>
        <v>0.25056017307416578</v>
      </c>
      <c r="F423" s="11">
        <f t="shared" si="76"/>
        <v>4.4830720029449989</v>
      </c>
      <c r="G423" s="58"/>
      <c r="H423" s="83"/>
      <c r="I423" s="83"/>
      <c r="J423" s="83"/>
      <c r="K423" s="83"/>
      <c r="L423" s="83"/>
      <c r="M423" s="83"/>
      <c r="N423" s="83"/>
      <c r="O423" s="83"/>
      <c r="P423" s="83"/>
      <c r="Q423" s="83"/>
      <c r="R423" s="83"/>
      <c r="S423" s="83"/>
      <c r="T423" s="83"/>
    </row>
    <row r="424" spans="1:20" ht="11.25" customHeight="1">
      <c r="A424" s="65"/>
      <c r="B424" s="55" t="s">
        <v>77</v>
      </c>
      <c r="C424" s="73">
        <v>908.8</v>
      </c>
      <c r="D424" s="9">
        <f t="shared" si="74"/>
        <v>6.1657711618079425E-2</v>
      </c>
      <c r="E424" s="9">
        <f t="shared" ref="E424:E434" si="79">((C424/C$422)-1)*100</f>
        <v>0.31237237436116949</v>
      </c>
      <c r="F424" s="9">
        <f t="shared" si="76"/>
        <v>4.2823702207738457</v>
      </c>
      <c r="G424" s="58"/>
      <c r="H424" s="83"/>
      <c r="I424" s="83"/>
      <c r="J424" s="83"/>
      <c r="K424" s="83"/>
      <c r="L424" s="83"/>
      <c r="M424" s="83"/>
      <c r="N424" s="83"/>
      <c r="O424" s="83"/>
      <c r="P424" s="83"/>
      <c r="Q424" s="83"/>
      <c r="R424" s="83"/>
      <c r="S424" s="83"/>
      <c r="T424" s="83"/>
    </row>
    <row r="425" spans="1:20" ht="11.25" customHeight="1">
      <c r="A425" s="65"/>
      <c r="B425" s="55" t="s">
        <v>78</v>
      </c>
      <c r="C425" s="73">
        <v>908.1</v>
      </c>
      <c r="D425" s="9">
        <f t="shared" si="74"/>
        <v>-7.702464788731378E-2</v>
      </c>
      <c r="E425" s="9">
        <f t="shared" si="79"/>
        <v>0.2351071227524093</v>
      </c>
      <c r="F425" s="9">
        <f t="shared" si="76"/>
        <v>4.1542414093682645</v>
      </c>
      <c r="G425" s="58"/>
      <c r="H425" s="83"/>
      <c r="I425" s="83"/>
      <c r="J425" s="83"/>
      <c r="K425" s="83"/>
      <c r="L425" s="83"/>
      <c r="M425" s="83"/>
      <c r="N425" s="83"/>
      <c r="O425" s="83"/>
      <c r="P425" s="83"/>
      <c r="Q425" s="83"/>
      <c r="R425" s="83"/>
      <c r="S425" s="83"/>
      <c r="T425" s="83"/>
    </row>
    <row r="426" spans="1:20" ht="11.25" customHeight="1">
      <c r="A426" s="65"/>
      <c r="B426" s="55" t="s">
        <v>79</v>
      </c>
      <c r="C426" s="73">
        <v>909.54</v>
      </c>
      <c r="D426" s="9">
        <f t="shared" si="74"/>
        <v>0.15857284440039532</v>
      </c>
      <c r="E426" s="9">
        <f t="shared" si="79"/>
        <v>0.39405278320474579</v>
      </c>
      <c r="F426" s="9">
        <f t="shared" si="76"/>
        <v>4.2512464897701774</v>
      </c>
      <c r="G426" s="58"/>
      <c r="H426" s="83"/>
      <c r="I426" s="83"/>
      <c r="J426" s="83"/>
      <c r="K426" s="83"/>
      <c r="L426" s="83"/>
      <c r="M426" s="83"/>
      <c r="N426" s="83"/>
      <c r="O426" s="83"/>
      <c r="P426" s="83"/>
      <c r="Q426" s="83"/>
      <c r="R426" s="83"/>
      <c r="S426" s="83"/>
      <c r="T426" s="83"/>
    </row>
    <row r="427" spans="1:20" ht="11.25" customHeight="1">
      <c r="A427" s="65"/>
      <c r="B427" s="55" t="s">
        <v>88</v>
      </c>
      <c r="C427" s="73">
        <v>912.96</v>
      </c>
      <c r="D427" s="9">
        <f t="shared" si="74"/>
        <v>0.37601424896103186</v>
      </c>
      <c r="E427" s="9">
        <f t="shared" si="79"/>
        <v>0.77154872677902553</v>
      </c>
      <c r="F427" s="9">
        <f t="shared" si="76"/>
        <v>4.6396479002384083</v>
      </c>
      <c r="G427" s="58"/>
      <c r="H427" s="83"/>
      <c r="I427" s="83"/>
      <c r="J427" s="83"/>
      <c r="K427" s="83"/>
      <c r="L427" s="83"/>
      <c r="M427" s="83"/>
      <c r="N427" s="83"/>
      <c r="O427" s="83"/>
      <c r="P427" s="83"/>
      <c r="Q427" s="83"/>
      <c r="R427" s="83"/>
      <c r="S427" s="83"/>
      <c r="T427" s="83"/>
    </row>
    <row r="428" spans="1:20" ht="11.25" customHeight="1">
      <c r="A428" s="65"/>
      <c r="B428" s="55" t="s">
        <v>81</v>
      </c>
      <c r="C428" s="73">
        <v>944.76</v>
      </c>
      <c r="D428" s="9">
        <f t="shared" si="74"/>
        <v>3.4831756046266982</v>
      </c>
      <c r="E428" s="9">
        <f t="shared" si="79"/>
        <v>4.2815987284347212</v>
      </c>
      <c r="F428" s="9">
        <f t="shared" si="76"/>
        <v>4.41644562334218</v>
      </c>
      <c r="G428" s="58"/>
      <c r="H428" s="83"/>
      <c r="I428" s="83"/>
      <c r="J428" s="83"/>
      <c r="K428" s="83"/>
      <c r="L428" s="83"/>
      <c r="M428" s="83"/>
      <c r="N428" s="83"/>
      <c r="O428" s="83"/>
      <c r="P428" s="83"/>
      <c r="Q428" s="83"/>
      <c r="R428" s="83"/>
      <c r="S428" s="83"/>
      <c r="T428" s="83"/>
    </row>
    <row r="429" spans="1:20" ht="11.25" customHeight="1">
      <c r="A429" s="65"/>
      <c r="B429" s="55" t="s">
        <v>82</v>
      </c>
      <c r="C429" s="73">
        <v>947.62</v>
      </c>
      <c r="D429" s="9">
        <f t="shared" si="74"/>
        <v>0.30272238452093703</v>
      </c>
      <c r="E429" s="9">
        <f t="shared" si="79"/>
        <v>4.597282470721975</v>
      </c>
      <c r="F429" s="9">
        <f t="shared" si="76"/>
        <v>4.621533298003877</v>
      </c>
      <c r="G429" s="58"/>
      <c r="H429" s="83"/>
      <c r="I429" s="83"/>
      <c r="J429" s="83"/>
      <c r="K429" s="83"/>
      <c r="L429" s="83"/>
      <c r="M429" s="83"/>
      <c r="N429" s="83"/>
      <c r="O429" s="83"/>
      <c r="P429" s="83"/>
      <c r="Q429" s="83"/>
      <c r="R429" s="83"/>
      <c r="S429" s="83"/>
      <c r="T429" s="83"/>
    </row>
    <row r="430" spans="1:20" ht="11.25" customHeight="1">
      <c r="A430" s="65"/>
      <c r="B430" s="55" t="s">
        <v>83</v>
      </c>
      <c r="C430" s="73">
        <v>947.04</v>
      </c>
      <c r="D430" s="9">
        <f t="shared" si="74"/>
        <v>-6.1205968637223496E-2</v>
      </c>
      <c r="E430" s="9">
        <f t="shared" si="79"/>
        <v>4.5332626908175744</v>
      </c>
      <c r="F430" s="9">
        <f t="shared" si="76"/>
        <v>4.4928943419542566</v>
      </c>
      <c r="G430" s="58"/>
      <c r="H430" s="83"/>
      <c r="I430" s="83"/>
      <c r="J430" s="83"/>
      <c r="K430" s="83"/>
      <c r="L430" s="83"/>
      <c r="M430" s="83"/>
      <c r="N430" s="83"/>
      <c r="O430" s="83"/>
      <c r="P430" s="83"/>
      <c r="Q430" s="83"/>
      <c r="R430" s="83"/>
      <c r="S430" s="83"/>
      <c r="T430" s="83"/>
    </row>
    <row r="431" spans="1:20" ht="11.25" customHeight="1">
      <c r="A431" s="65"/>
      <c r="B431" s="55" t="s">
        <v>84</v>
      </c>
      <c r="C431" s="73">
        <v>952.97</v>
      </c>
      <c r="D431" s="9">
        <f t="shared" si="74"/>
        <v>0.62616151376921891</v>
      </c>
      <c r="E431" s="9">
        <f t="shared" si="79"/>
        <v>5.1878097508747611</v>
      </c>
      <c r="F431" s="9">
        <f t="shared" si="76"/>
        <v>5.7070281302688874</v>
      </c>
      <c r="G431" s="58"/>
      <c r="H431" s="83"/>
      <c r="I431" s="83"/>
      <c r="J431" s="83"/>
      <c r="K431" s="83"/>
      <c r="L431" s="83"/>
      <c r="M431" s="83"/>
      <c r="N431" s="83"/>
      <c r="O431" s="83"/>
      <c r="P431" s="83"/>
      <c r="Q431" s="83"/>
      <c r="R431" s="83"/>
      <c r="S431" s="83"/>
      <c r="T431" s="83"/>
    </row>
    <row r="432" spans="1:20" ht="11.25" customHeight="1">
      <c r="A432" s="65"/>
      <c r="B432" s="55" t="s">
        <v>85</v>
      </c>
      <c r="C432" s="73">
        <v>952.31</v>
      </c>
      <c r="D432" s="9">
        <f t="shared" si="74"/>
        <v>-6.9257164443803365E-2</v>
      </c>
      <c r="E432" s="9">
        <f t="shared" si="79"/>
        <v>5.1149596565007505</v>
      </c>
      <c r="F432" s="9">
        <f t="shared" si="76"/>
        <v>5.6209309805574259</v>
      </c>
      <c r="G432" s="58"/>
      <c r="H432" s="83"/>
      <c r="I432" s="83"/>
      <c r="J432" s="83"/>
      <c r="K432" s="83"/>
      <c r="L432" s="83"/>
      <c r="M432" s="83"/>
      <c r="N432" s="83"/>
      <c r="O432" s="83"/>
      <c r="P432" s="83"/>
      <c r="Q432" s="83"/>
      <c r="R432" s="83"/>
      <c r="S432" s="83"/>
      <c r="T432" s="83"/>
    </row>
    <row r="433" spans="1:20" ht="11.25" customHeight="1">
      <c r="A433" s="65"/>
      <c r="B433" s="55" t="s">
        <v>86</v>
      </c>
      <c r="C433" s="73">
        <v>952.97</v>
      </c>
      <c r="D433" s="9">
        <f t="shared" si="74"/>
        <v>6.9305163234667511E-2</v>
      </c>
      <c r="E433" s="9">
        <f t="shared" si="79"/>
        <v>5.1878097508747611</v>
      </c>
      <c r="F433" s="9">
        <f t="shared" si="76"/>
        <v>5.5267645560649337</v>
      </c>
      <c r="G433" s="58"/>
      <c r="H433" s="83"/>
      <c r="I433" s="83"/>
      <c r="J433" s="83"/>
      <c r="K433" s="83"/>
      <c r="L433" s="83"/>
      <c r="M433" s="83"/>
      <c r="N433" s="83"/>
      <c r="O433" s="83"/>
      <c r="P433" s="83"/>
      <c r="Q433" s="83"/>
      <c r="R433" s="83"/>
      <c r="S433" s="83"/>
      <c r="T433" s="83"/>
    </row>
    <row r="434" spans="1:20" ht="11.25" customHeight="1">
      <c r="A434" s="65"/>
      <c r="B434" s="55" t="s">
        <v>87</v>
      </c>
      <c r="C434" s="73">
        <v>953.89</v>
      </c>
      <c r="D434" s="8">
        <f t="shared" si="74"/>
        <v>9.65402898307266E-2</v>
      </c>
      <c r="E434" s="8">
        <f t="shared" si="79"/>
        <v>5.2893583672748434</v>
      </c>
      <c r="F434" s="8">
        <f t="shared" si="76"/>
        <v>5.2893583672748434</v>
      </c>
      <c r="G434" s="58"/>
      <c r="H434" s="83"/>
      <c r="I434" s="83"/>
      <c r="J434" s="83"/>
      <c r="K434" s="83"/>
      <c r="L434" s="83"/>
      <c r="M434" s="83"/>
      <c r="N434" s="83"/>
      <c r="O434" s="83"/>
      <c r="P434" s="83"/>
      <c r="Q434" s="83"/>
      <c r="R434" s="83"/>
      <c r="S434" s="83"/>
      <c r="T434" s="83"/>
    </row>
    <row r="435" spans="1:20" ht="11.25" customHeight="1">
      <c r="A435" s="49">
        <v>2014</v>
      </c>
      <c r="B435" s="50" t="s">
        <v>76</v>
      </c>
      <c r="C435" s="64">
        <v>956.57</v>
      </c>
      <c r="D435" s="11">
        <f t="shared" si="74"/>
        <v>0.28095482707650721</v>
      </c>
      <c r="E435" s="11">
        <f t="shared" ref="E435:E446" si="80">((C435/C$434)-1)*100</f>
        <v>0.28095482707650721</v>
      </c>
      <c r="F435" s="11">
        <f t="shared" si="76"/>
        <v>5.3212807187527522</v>
      </c>
    </row>
    <row r="436" spans="1:20" ht="11.25" customHeight="1">
      <c r="A436" s="65"/>
      <c r="B436" s="55" t="s">
        <v>77</v>
      </c>
      <c r="C436" s="73">
        <v>955.89</v>
      </c>
      <c r="D436" s="9">
        <f t="shared" si="74"/>
        <v>-7.1087322412377585E-2</v>
      </c>
      <c r="E436" s="9">
        <f t="shared" si="80"/>
        <v>0.2096677814003689</v>
      </c>
      <c r="F436" s="9">
        <f t="shared" si="76"/>
        <v>5.1815580985915544</v>
      </c>
    </row>
    <row r="437" spans="1:20" ht="11.25" customHeight="1">
      <c r="A437" s="65"/>
      <c r="B437" s="55" t="s">
        <v>78</v>
      </c>
      <c r="C437" s="73">
        <v>958.07</v>
      </c>
      <c r="D437" s="9">
        <f t="shared" si="74"/>
        <v>0.22805971398383029</v>
      </c>
      <c r="E437" s="9">
        <f t="shared" si="80"/>
        <v>0.43820566312677833</v>
      </c>
      <c r="F437" s="9">
        <f t="shared" si="76"/>
        <v>5.5026979407554188</v>
      </c>
    </row>
    <row r="438" spans="1:20" ht="11.25" customHeight="1">
      <c r="A438" s="65"/>
      <c r="B438" s="55" t="s">
        <v>79</v>
      </c>
      <c r="C438" s="73">
        <v>958.34</v>
      </c>
      <c r="D438" s="9">
        <f t="shared" si="74"/>
        <v>2.8181656872661165E-2</v>
      </c>
      <c r="E438" s="9">
        <f t="shared" si="80"/>
        <v>0.46651081361583913</v>
      </c>
      <c r="F438" s="9">
        <f t="shared" si="76"/>
        <v>5.3653495173384469</v>
      </c>
    </row>
    <row r="439" spans="1:20" ht="11.25" customHeight="1">
      <c r="A439" s="65"/>
      <c r="B439" s="55" t="s">
        <v>80</v>
      </c>
      <c r="C439" s="73">
        <v>959.44</v>
      </c>
      <c r="D439" s="9">
        <f t="shared" si="74"/>
        <v>0.11478181021349343</v>
      </c>
      <c r="E439" s="9">
        <f t="shared" si="80"/>
        <v>0.58182809338602759</v>
      </c>
      <c r="F439" s="9">
        <f t="shared" si="76"/>
        <v>5.0911321416053257</v>
      </c>
    </row>
    <row r="440" spans="1:20" ht="11.25" customHeight="1">
      <c r="A440" s="65"/>
      <c r="B440" s="55" t="s">
        <v>81</v>
      </c>
      <c r="C440" s="73">
        <v>963.61</v>
      </c>
      <c r="D440" s="9">
        <f t="shared" si="74"/>
        <v>0.43462853331108775</v>
      </c>
      <c r="E440" s="9">
        <f t="shared" si="80"/>
        <v>1.0189854176058111</v>
      </c>
      <c r="F440" s="9">
        <f t="shared" si="76"/>
        <v>1.9952157161607253</v>
      </c>
    </row>
    <row r="441" spans="1:20" ht="11.25" customHeight="1">
      <c r="A441" s="65"/>
      <c r="B441" s="55" t="s">
        <v>82</v>
      </c>
      <c r="C441" s="73">
        <v>1014.02</v>
      </c>
      <c r="D441" s="9">
        <f t="shared" si="74"/>
        <v>5.2313695374684777</v>
      </c>
      <c r="E441" s="9">
        <f t="shared" si="80"/>
        <v>6.3036618478021555</v>
      </c>
      <c r="F441" s="9">
        <f t="shared" si="76"/>
        <v>7.0070281336400697</v>
      </c>
    </row>
    <row r="442" spans="1:20" ht="11.25" customHeight="1">
      <c r="A442" s="65"/>
      <c r="B442" s="55" t="s">
        <v>83</v>
      </c>
      <c r="C442" s="73">
        <v>1017.73</v>
      </c>
      <c r="D442" s="9">
        <f t="shared" si="74"/>
        <v>0.36587049565097729</v>
      </c>
      <c r="E442" s="9">
        <f t="shared" si="80"/>
        <v>6.6925955822998429</v>
      </c>
      <c r="F442" s="9">
        <f t="shared" si="76"/>
        <v>7.4643098496367744</v>
      </c>
    </row>
    <row r="443" spans="1:20" ht="11.25" customHeight="1">
      <c r="A443" s="65"/>
      <c r="B443" s="55" t="s">
        <v>84</v>
      </c>
      <c r="C443" s="73">
        <v>1021.34</v>
      </c>
      <c r="D443" s="9">
        <f t="shared" si="74"/>
        <v>0.35471097442347777</v>
      </c>
      <c r="E443" s="9">
        <f t="shared" si="80"/>
        <v>7.0710459277275151</v>
      </c>
      <c r="F443" s="9">
        <f t="shared" si="76"/>
        <v>7.1744126257909491</v>
      </c>
    </row>
    <row r="444" spans="1:20" ht="11.25" customHeight="1">
      <c r="A444" s="65"/>
      <c r="B444" s="55" t="s">
        <v>85</v>
      </c>
      <c r="C444" s="73">
        <v>1022.28</v>
      </c>
      <c r="D444" s="9">
        <f t="shared" si="74"/>
        <v>9.2035952767921536E-2</v>
      </c>
      <c r="E444" s="9">
        <f t="shared" si="80"/>
        <v>7.1695897849856971</v>
      </c>
      <c r="F444" s="9">
        <f t="shared" si="76"/>
        <v>7.3473973811049031</v>
      </c>
    </row>
    <row r="445" spans="1:20" ht="11.25" customHeight="1">
      <c r="A445" s="65"/>
      <c r="B445" s="55" t="s">
        <v>86</v>
      </c>
      <c r="C445" s="73">
        <v>1024.3800000000001</v>
      </c>
      <c r="D445" s="9">
        <f t="shared" si="74"/>
        <v>0.20542317173377622</v>
      </c>
      <c r="E445" s="9">
        <f t="shared" si="80"/>
        <v>7.3897409554561033</v>
      </c>
      <c r="F445" s="9">
        <f t="shared" si="76"/>
        <v>7.493415322622976</v>
      </c>
    </row>
    <row r="446" spans="1:20" ht="11.25" customHeight="1">
      <c r="A446" s="76"/>
      <c r="B446" s="55" t="s">
        <v>87</v>
      </c>
      <c r="C446" s="73">
        <v>1024.75</v>
      </c>
      <c r="D446" s="8">
        <f t="shared" si="74"/>
        <v>3.6119408813117815E-2</v>
      </c>
      <c r="E446" s="8">
        <f t="shared" si="80"/>
        <v>7.428529495015157</v>
      </c>
      <c r="F446" s="8">
        <f t="shared" si="76"/>
        <v>7.428529495015157</v>
      </c>
    </row>
    <row r="447" spans="1:20" ht="11.25" customHeight="1">
      <c r="A447" s="49">
        <v>2015</v>
      </c>
      <c r="B447" s="50" t="s">
        <v>76</v>
      </c>
      <c r="C447" s="70">
        <v>1026.8900000000001</v>
      </c>
      <c r="D447" s="9">
        <f t="shared" si="74"/>
        <v>0.20883142229812801</v>
      </c>
      <c r="E447" s="9">
        <f t="shared" ref="E447:E458" si="81">((C447/C$446)-1)*100</f>
        <v>0.20883142229812801</v>
      </c>
      <c r="F447" s="9">
        <f t="shared" si="76"/>
        <v>7.3512654588791193</v>
      </c>
    </row>
    <row r="448" spans="1:20" ht="11.25" customHeight="1">
      <c r="A448" s="65"/>
      <c r="B448" s="55" t="s">
        <v>77</v>
      </c>
      <c r="C448" s="73">
        <v>1026.3800000000001</v>
      </c>
      <c r="D448" s="9">
        <f t="shared" si="74"/>
        <v>-4.9664521029513242E-2</v>
      </c>
      <c r="E448" s="9">
        <f t="shared" si="81"/>
        <v>0.15906318614298254</v>
      </c>
      <c r="F448" s="9">
        <f t="shared" si="76"/>
        <v>7.3742794673027356</v>
      </c>
    </row>
    <row r="449" spans="1:6" ht="11.25" customHeight="1">
      <c r="A449" s="65"/>
      <c r="B449" s="55" t="s">
        <v>78</v>
      </c>
      <c r="C449" s="73">
        <v>1026.78</v>
      </c>
      <c r="D449" s="9">
        <f t="shared" si="74"/>
        <v>3.8971920731101228E-2</v>
      </c>
      <c r="E449" s="9">
        <f t="shared" si="81"/>
        <v>0.19809709685287835</v>
      </c>
      <c r="F449" s="9">
        <f t="shared" si="76"/>
        <v>7.1717097915600991</v>
      </c>
    </row>
    <row r="450" spans="1:6" ht="11.25" customHeight="1">
      <c r="A450" s="65"/>
      <c r="B450" s="55" t="s">
        <v>79</v>
      </c>
      <c r="C450" s="73">
        <v>1024.8</v>
      </c>
      <c r="D450" s="9">
        <f t="shared" si="74"/>
        <v>-0.19283585578215856</v>
      </c>
      <c r="E450" s="9" t="s">
        <v>225</v>
      </c>
      <c r="F450" s="9">
        <f>((C450/C438)-1)*100</f>
        <v>6.9349082788989103</v>
      </c>
    </row>
    <row r="451" spans="1:6" ht="11.25" customHeight="1">
      <c r="A451" s="65"/>
      <c r="B451" s="55" t="s">
        <v>80</v>
      </c>
      <c r="C451" s="73">
        <v>1029.04</v>
      </c>
      <c r="D451" s="9">
        <f t="shared" si="74"/>
        <v>0.41373926619827639</v>
      </c>
      <c r="E451" s="9">
        <f t="shared" si="81"/>
        <v>0.41863869236398177</v>
      </c>
      <c r="F451" s="9" t="s">
        <v>162</v>
      </c>
    </row>
    <row r="452" spans="1:6" ht="11.25" customHeight="1">
      <c r="A452" s="65"/>
      <c r="B452" s="55" t="s">
        <v>81</v>
      </c>
      <c r="C452" s="73">
        <v>1030.17</v>
      </c>
      <c r="D452" s="9">
        <f t="shared" ref="D452:D515" si="82">((C452/C451)-1)*100</f>
        <v>0.10981108606080703</v>
      </c>
      <c r="E452" s="9">
        <f t="shared" si="81"/>
        <v>0.52890949011954458</v>
      </c>
      <c r="F452" s="9">
        <f t="shared" ref="F452:F481" si="83">((C452/C440)-1)*100</f>
        <v>6.9073587862309438</v>
      </c>
    </row>
    <row r="453" spans="1:6" ht="11.25" customHeight="1">
      <c r="A453" s="65"/>
      <c r="B453" s="55" t="s">
        <v>82</v>
      </c>
      <c r="C453" s="73">
        <v>1065.6300000000001</v>
      </c>
      <c r="D453" s="9">
        <f t="shared" si="82"/>
        <v>3.4421503247036966</v>
      </c>
      <c r="E453" s="9">
        <f t="shared" si="81"/>
        <v>3.9892656745547761</v>
      </c>
      <c r="F453" s="9">
        <f t="shared" si="83"/>
        <v>5.0896432023037175</v>
      </c>
    </row>
    <row r="454" spans="1:6" ht="11.25" customHeight="1">
      <c r="A454" s="65"/>
      <c r="B454" s="55" t="s">
        <v>83</v>
      </c>
      <c r="C454" s="73">
        <v>1065.5999999999999</v>
      </c>
      <c r="D454" s="9">
        <f t="shared" si="82"/>
        <v>-2.8152360575628421E-3</v>
      </c>
      <c r="E454" s="9">
        <f t="shared" si="81"/>
        <v>3.98633813125151</v>
      </c>
      <c r="F454" s="9" t="s">
        <v>226</v>
      </c>
    </row>
    <row r="455" spans="1:6" ht="11.25" customHeight="1">
      <c r="A455" s="65"/>
      <c r="B455" s="55" t="s">
        <v>84</v>
      </c>
      <c r="C455" s="73">
        <v>1065.5999999999999</v>
      </c>
      <c r="D455" s="9">
        <f t="shared" si="82"/>
        <v>0</v>
      </c>
      <c r="E455" s="9">
        <f t="shared" si="81"/>
        <v>3.98633813125151</v>
      </c>
      <c r="F455" s="9" t="s">
        <v>226</v>
      </c>
    </row>
    <row r="456" spans="1:6" ht="11.25" customHeight="1">
      <c r="A456" s="65"/>
      <c r="B456" s="55" t="s">
        <v>85</v>
      </c>
      <c r="C456" s="73">
        <v>1066.56</v>
      </c>
      <c r="D456" s="9" t="s">
        <v>169</v>
      </c>
      <c r="E456" s="9">
        <f t="shared" si="81"/>
        <v>4.0800195169553577</v>
      </c>
      <c r="F456" s="9" t="s">
        <v>227</v>
      </c>
    </row>
    <row r="457" spans="1:6" ht="11.25" customHeight="1">
      <c r="A457" s="65"/>
      <c r="B457" s="55" t="s">
        <v>86</v>
      </c>
      <c r="C457" s="73">
        <v>1069.31</v>
      </c>
      <c r="D457" s="9">
        <f t="shared" si="82"/>
        <v>0.25783828382839324</v>
      </c>
      <c r="E457" s="9">
        <f t="shared" si="81"/>
        <v>4.3483776530861107</v>
      </c>
      <c r="F457" s="9">
        <f t="shared" si="83"/>
        <v>4.3860676702004886</v>
      </c>
    </row>
    <row r="458" spans="1:6" ht="11.25" customHeight="1">
      <c r="A458" s="76"/>
      <c r="B458" s="55" t="s">
        <v>87</v>
      </c>
      <c r="C458" s="73">
        <v>1072.78</v>
      </c>
      <c r="D458" s="9">
        <f t="shared" si="82"/>
        <v>0.32450832780017702</v>
      </c>
      <c r="E458" s="9">
        <f t="shared" si="81"/>
        <v>4.6869968284947605</v>
      </c>
      <c r="F458" s="9">
        <f t="shared" si="83"/>
        <v>4.6869968284947605</v>
      </c>
    </row>
    <row r="459" spans="1:6" ht="11.25" customHeight="1">
      <c r="A459" s="49">
        <v>2016</v>
      </c>
      <c r="B459" s="50" t="s">
        <v>76</v>
      </c>
      <c r="C459" s="70">
        <v>1082.0999999999999</v>
      </c>
      <c r="D459" s="11">
        <f t="shared" si="82"/>
        <v>0.86877085702565804</v>
      </c>
      <c r="E459" s="11">
        <f t="shared" ref="E459:E470" si="84">((C459/C$458)-1)*100</f>
        <v>0.86877085702565804</v>
      </c>
      <c r="F459" s="11">
        <f t="shared" si="83"/>
        <v>5.3764278549795819</v>
      </c>
    </row>
    <row r="460" spans="1:6" ht="11.25" customHeight="1">
      <c r="A460" s="65"/>
      <c r="B460" s="55" t="s">
        <v>77</v>
      </c>
      <c r="C460" s="73">
        <v>1091.6300000000001</v>
      </c>
      <c r="D460" s="9">
        <f t="shared" si="82"/>
        <v>0.88069494501434864</v>
      </c>
      <c r="E460" s="9">
        <f t="shared" si="84"/>
        <v>1.7571170230615829</v>
      </c>
      <c r="F460" s="9">
        <f t="shared" si="83"/>
        <v>6.3572945692628391</v>
      </c>
    </row>
    <row r="461" spans="1:6" ht="11.25" customHeight="1">
      <c r="A461" s="65"/>
      <c r="B461" s="55" t="s">
        <v>78</v>
      </c>
      <c r="C461" s="73">
        <v>1093.48</v>
      </c>
      <c r="D461" s="9">
        <f t="shared" si="82"/>
        <v>0.16947134102214267</v>
      </c>
      <c r="E461" s="9">
        <f t="shared" si="84"/>
        <v>1.9295661738660375</v>
      </c>
      <c r="F461" s="9" t="s">
        <v>228</v>
      </c>
    </row>
    <row r="462" spans="1:6" ht="11.25" customHeight="1">
      <c r="A462" s="65"/>
      <c r="B462" s="55" t="s">
        <v>79</v>
      </c>
      <c r="C462" s="73">
        <v>1097.32</v>
      </c>
      <c r="D462" s="9">
        <f t="shared" si="82"/>
        <v>0.35117240370192704</v>
      </c>
      <c r="E462" s="9">
        <f t="shared" si="84"/>
        <v>2.2875146814817615</v>
      </c>
      <c r="F462" s="9" t="s">
        <v>229</v>
      </c>
    </row>
    <row r="463" spans="1:6" ht="11.25" customHeight="1">
      <c r="A463" s="65"/>
      <c r="B463" s="55" t="s">
        <v>80</v>
      </c>
      <c r="C463" s="73">
        <v>1098.02</v>
      </c>
      <c r="D463" s="9">
        <f t="shared" si="82"/>
        <v>6.3791783618283304E-2</v>
      </c>
      <c r="E463" s="9">
        <f t="shared" si="84"/>
        <v>2.3527657115158807</v>
      </c>
      <c r="F463" s="9">
        <f t="shared" si="83"/>
        <v>6.7033351473217762</v>
      </c>
    </row>
    <row r="464" spans="1:6" ht="11.25" customHeight="1">
      <c r="A464" s="65"/>
      <c r="B464" s="55" t="s">
        <v>81</v>
      </c>
      <c r="C464" s="73">
        <v>1097.5899999999999</v>
      </c>
      <c r="D464" s="9">
        <f t="shared" si="82"/>
        <v>-3.9161399610210257E-2</v>
      </c>
      <c r="E464" s="9">
        <f t="shared" si="84"/>
        <v>2.3126829359234824</v>
      </c>
      <c r="F464" s="9">
        <f t="shared" si="83"/>
        <v>6.5445508993661194</v>
      </c>
    </row>
    <row r="465" spans="1:6" ht="11.25" customHeight="1">
      <c r="A465" s="65"/>
      <c r="B465" s="55" t="s">
        <v>82</v>
      </c>
      <c r="C465" s="73">
        <v>1098.06</v>
      </c>
      <c r="D465" s="9">
        <f t="shared" si="82"/>
        <v>4.2821089842304261E-2</v>
      </c>
      <c r="E465" s="9" t="s">
        <v>230</v>
      </c>
      <c r="F465" s="9">
        <f t="shared" si="83"/>
        <v>3.0432701782044269</v>
      </c>
    </row>
    <row r="466" spans="1:6" ht="11.25" customHeight="1">
      <c r="A466" s="65"/>
      <c r="B466" s="55" t="s">
        <v>83</v>
      </c>
      <c r="C466" s="73">
        <v>1097.72</v>
      </c>
      <c r="D466" s="9">
        <f t="shared" si="82"/>
        <v>-3.0963699615682572E-2</v>
      </c>
      <c r="E466" s="9">
        <f t="shared" si="84"/>
        <v>2.3248009843584105</v>
      </c>
      <c r="F466" s="9" t="s">
        <v>231</v>
      </c>
    </row>
    <row r="467" spans="1:6" ht="11.25" customHeight="1">
      <c r="A467" s="65"/>
      <c r="B467" s="55" t="s">
        <v>84</v>
      </c>
      <c r="C467" s="73">
        <v>1117.21</v>
      </c>
      <c r="D467" s="9">
        <f t="shared" si="82"/>
        <v>1.7754983055788376</v>
      </c>
      <c r="E467" s="9">
        <f t="shared" si="84"/>
        <v>4.1415760920225919</v>
      </c>
      <c r="F467" s="9" t="s">
        <v>232</v>
      </c>
    </row>
    <row r="468" spans="1:6" ht="11.25" customHeight="1">
      <c r="A468" s="65"/>
      <c r="B468" s="55" t="s">
        <v>85</v>
      </c>
      <c r="C468" s="73">
        <v>1119.01</v>
      </c>
      <c r="D468" s="9">
        <f t="shared" si="82"/>
        <v>0.16111563627250192</v>
      </c>
      <c r="E468" s="9">
        <f t="shared" si="84"/>
        <v>4.3093644549674792</v>
      </c>
      <c r="F468" s="9" t="s">
        <v>233</v>
      </c>
    </row>
    <row r="469" spans="1:6" ht="11.25" customHeight="1">
      <c r="A469" s="65"/>
      <c r="B469" s="55" t="s">
        <v>86</v>
      </c>
      <c r="C469" s="73">
        <v>1118.31</v>
      </c>
      <c r="D469" s="9">
        <f t="shared" si="82"/>
        <v>-6.2555294412025564E-2</v>
      </c>
      <c r="E469" s="9">
        <f t="shared" si="84"/>
        <v>4.2441134249333379</v>
      </c>
      <c r="F469" s="9">
        <f t="shared" si="83"/>
        <v>4.5823942542387197</v>
      </c>
    </row>
    <row r="470" spans="1:6" ht="11.25" customHeight="1">
      <c r="A470" s="76"/>
      <c r="B470" s="55" t="s">
        <v>87</v>
      </c>
      <c r="C470" s="73">
        <v>1144.8900000000001</v>
      </c>
      <c r="D470" s="9">
        <f t="shared" si="82"/>
        <v>2.3768007082115128</v>
      </c>
      <c r="E470" s="9">
        <f t="shared" si="84"/>
        <v>6.7217882510859805</v>
      </c>
      <c r="F470" s="9">
        <f t="shared" si="83"/>
        <v>6.7217882510859805</v>
      </c>
    </row>
    <row r="471" spans="1:6" ht="11.25" customHeight="1">
      <c r="A471" s="49">
        <v>2017</v>
      </c>
      <c r="B471" s="50" t="s">
        <v>76</v>
      </c>
      <c r="C471" s="70">
        <v>1141.24</v>
      </c>
      <c r="D471" s="11">
        <f t="shared" si="82"/>
        <v>-0.31880792041157902</v>
      </c>
      <c r="E471" s="11">
        <f t="shared" ref="E471:E480" si="85">((C471/C$470)-1)*100</f>
        <v>-0.31880792041157902</v>
      </c>
      <c r="F471" s="11">
        <f t="shared" si="83"/>
        <v>5.4652989557342213</v>
      </c>
    </row>
    <row r="472" spans="1:6" ht="11.25" customHeight="1">
      <c r="A472" s="65"/>
      <c r="B472" s="55" t="s">
        <v>77</v>
      </c>
      <c r="C472" s="73">
        <v>1143.8</v>
      </c>
      <c r="D472" s="9">
        <f t="shared" si="82"/>
        <v>0.22431740913391174</v>
      </c>
      <c r="E472" s="9">
        <f t="shared" si="85"/>
        <v>-9.5205652944840846E-2</v>
      </c>
      <c r="F472" s="9">
        <f t="shared" si="83"/>
        <v>4.7790918168243657</v>
      </c>
    </row>
    <row r="473" spans="1:6" ht="11.25" customHeight="1">
      <c r="A473" s="65"/>
      <c r="B473" s="55" t="s">
        <v>78</v>
      </c>
      <c r="C473" s="73">
        <v>1146.8499999999999</v>
      </c>
      <c r="D473" s="9">
        <f t="shared" si="82"/>
        <v>0.26665500961706723</v>
      </c>
      <c r="E473" s="9">
        <f t="shared" si="85"/>
        <v>0.17119548602921864</v>
      </c>
      <c r="F473" s="9">
        <f t="shared" si="83"/>
        <v>4.8807477045762049</v>
      </c>
    </row>
    <row r="474" spans="1:6" ht="11.25" customHeight="1">
      <c r="A474" s="65"/>
      <c r="B474" s="55" t="s">
        <v>79</v>
      </c>
      <c r="C474" s="73">
        <v>1145.8800000000001</v>
      </c>
      <c r="D474" s="9">
        <f>((C474/C473)-1)*100</f>
        <v>-8.4579500370562943E-2</v>
      </c>
      <c r="E474" s="9">
        <f>((C474/C$470)-1)*100</f>
        <v>8.6471189371906121E-2</v>
      </c>
      <c r="F474" s="9">
        <f>((C474/C462)-1)*100</f>
        <v>4.4253271607188616</v>
      </c>
    </row>
    <row r="475" spans="1:6" ht="11.25" customHeight="1">
      <c r="A475" s="65"/>
      <c r="B475" s="55" t="s">
        <v>80</v>
      </c>
      <c r="C475" s="73">
        <v>1147.5</v>
      </c>
      <c r="D475" s="9">
        <f t="shared" si="82"/>
        <v>0.1413760603204528</v>
      </c>
      <c r="E475" s="9">
        <f t="shared" si="85"/>
        <v>0.22796949925318888</v>
      </c>
      <c r="F475" s="9">
        <f t="shared" si="83"/>
        <v>4.5062931458443423</v>
      </c>
    </row>
    <row r="476" spans="1:6" ht="11.25" customHeight="1">
      <c r="A476" s="65"/>
      <c r="B476" s="55" t="s">
        <v>81</v>
      </c>
      <c r="C476" s="73">
        <v>1173.72</v>
      </c>
      <c r="D476" s="9">
        <f t="shared" si="82"/>
        <v>2.284967320261444</v>
      </c>
      <c r="E476" s="9" t="s">
        <v>234</v>
      </c>
      <c r="F476" s="9">
        <f t="shared" si="83"/>
        <v>6.9361054674331957</v>
      </c>
    </row>
    <row r="477" spans="1:6" ht="11.25" customHeight="1">
      <c r="A477" s="65"/>
      <c r="B477" s="55" t="s">
        <v>82</v>
      </c>
      <c r="C477" s="73">
        <v>1175.81</v>
      </c>
      <c r="D477" s="9">
        <f t="shared" si="82"/>
        <v>0.17806631905394887</v>
      </c>
      <c r="E477" s="9">
        <f t="shared" si="85"/>
        <v>2.7006961367467497</v>
      </c>
      <c r="F477" s="9" t="s">
        <v>235</v>
      </c>
    </row>
    <row r="478" spans="1:6" ht="11.25" customHeight="1">
      <c r="A478" s="65"/>
      <c r="B478" s="55" t="s">
        <v>83</v>
      </c>
      <c r="C478" s="73">
        <v>1180.9000000000001</v>
      </c>
      <c r="D478" s="9">
        <f t="shared" si="82"/>
        <v>0.43289306945850647</v>
      </c>
      <c r="E478" s="9" t="s">
        <v>236</v>
      </c>
      <c r="F478" s="9">
        <f t="shared" si="83"/>
        <v>7.5775243231425149</v>
      </c>
    </row>
    <row r="479" spans="1:6" ht="11.25" customHeight="1">
      <c r="A479" s="65"/>
      <c r="B479" s="55" t="s">
        <v>84</v>
      </c>
      <c r="C479" s="73">
        <v>1187.53</v>
      </c>
      <c r="D479" s="9">
        <f t="shared" si="82"/>
        <v>0.56143619273434364</v>
      </c>
      <c r="E479" s="9">
        <f t="shared" si="85"/>
        <v>3.7243752674929409</v>
      </c>
      <c r="F479" s="9">
        <f t="shared" si="83"/>
        <v>6.294250857045669</v>
      </c>
    </row>
    <row r="480" spans="1:6" ht="11.25" customHeight="1">
      <c r="A480" s="65"/>
      <c r="B480" s="55" t="s">
        <v>85</v>
      </c>
      <c r="C480" s="73">
        <v>1187.1600000000001</v>
      </c>
      <c r="D480" s="9">
        <f t="shared" si="82"/>
        <v>-3.1157107609902646E-2</v>
      </c>
      <c r="E480" s="9">
        <f t="shared" si="85"/>
        <v>3.6920577522731479</v>
      </c>
      <c r="F480" s="9">
        <f t="shared" si="83"/>
        <v>6.0902047345421373</v>
      </c>
    </row>
    <row r="481" spans="1:6" ht="11.25" customHeight="1">
      <c r="A481" s="65"/>
      <c r="B481" s="55" t="s">
        <v>86</v>
      </c>
      <c r="C481" s="73">
        <v>1195.72</v>
      </c>
      <c r="D481" s="9">
        <f t="shared" si="82"/>
        <v>0.72104855284880198</v>
      </c>
      <c r="E481" s="9" t="s">
        <v>237</v>
      </c>
      <c r="F481" s="9">
        <f t="shared" si="83"/>
        <v>6.9220520249304807</v>
      </c>
    </row>
    <row r="482" spans="1:6" ht="11.25" customHeight="1">
      <c r="A482" s="76"/>
      <c r="B482" s="55" t="s">
        <v>87</v>
      </c>
      <c r="C482" s="73">
        <v>1200.6400000000001</v>
      </c>
      <c r="D482" s="9">
        <f t="shared" si="82"/>
        <v>0.41146756765799708</v>
      </c>
      <c r="E482" s="9" t="s">
        <v>238</v>
      </c>
      <c r="F482" s="9" t="s">
        <v>238</v>
      </c>
    </row>
    <row r="483" spans="1:6" ht="11.25" customHeight="1">
      <c r="A483" s="49">
        <v>2018</v>
      </c>
      <c r="B483" s="50" t="s">
        <v>76</v>
      </c>
      <c r="C483" s="70">
        <v>1202.75</v>
      </c>
      <c r="D483" s="11">
        <f t="shared" si="82"/>
        <v>0.17573960554371215</v>
      </c>
      <c r="E483" s="11">
        <f t="shared" ref="E483:E488" si="86">((C483/C$482)-1)*100</f>
        <v>0.17573960554371215</v>
      </c>
      <c r="F483" s="11">
        <f>((C483/C471)-1)*100</f>
        <v>5.3897514983701988</v>
      </c>
    </row>
    <row r="484" spans="1:6" ht="11.25" customHeight="1">
      <c r="A484" s="65"/>
      <c r="B484" s="55" t="s">
        <v>77</v>
      </c>
      <c r="C484" s="73">
        <v>1209.77</v>
      </c>
      <c r="D484" s="9">
        <f t="shared" si="82"/>
        <v>0.58366244024110614</v>
      </c>
      <c r="E484" s="9">
        <f t="shared" si="86"/>
        <v>0.76042777185501009</v>
      </c>
      <c r="F484" s="9">
        <f>((C484/C472)-1)*100</f>
        <v>5.7676167162091341</v>
      </c>
    </row>
    <row r="485" spans="1:6" ht="11.25" customHeight="1">
      <c r="A485" s="65"/>
      <c r="B485" s="55" t="s">
        <v>78</v>
      </c>
      <c r="C485" s="73">
        <v>1213.24</v>
      </c>
      <c r="D485" s="9">
        <f t="shared" si="82"/>
        <v>0.2868313811716261</v>
      </c>
      <c r="E485" s="9">
        <f t="shared" si="86"/>
        <v>1.0494402985074647</v>
      </c>
      <c r="F485" s="9">
        <f>((C485/C473)-1)*100</f>
        <v>5.7889000305183957</v>
      </c>
    </row>
    <row r="486" spans="1:6" ht="11.25" customHeight="1">
      <c r="A486" s="65"/>
      <c r="B486" s="55" t="s">
        <v>79</v>
      </c>
      <c r="C486" s="73">
        <v>1218.49</v>
      </c>
      <c r="D486" s="9">
        <f t="shared" si="82"/>
        <v>0.43272559427647295</v>
      </c>
      <c r="E486" s="9">
        <f t="shared" si="86"/>
        <v>1.4867070895522305</v>
      </c>
      <c r="F486" s="9" t="s">
        <v>423</v>
      </c>
    </row>
    <row r="487" spans="1:6" ht="11.25" customHeight="1">
      <c r="A487" s="65"/>
      <c r="B487" s="55" t="s">
        <v>80</v>
      </c>
      <c r="C487" s="73">
        <v>1223.18</v>
      </c>
      <c r="D487" s="9">
        <f t="shared" si="82"/>
        <v>0.38490262538060094</v>
      </c>
      <c r="E487" s="9" t="s">
        <v>424</v>
      </c>
      <c r="F487" s="9" t="s">
        <v>425</v>
      </c>
    </row>
    <row r="488" spans="1:6" ht="11.25" customHeight="1">
      <c r="A488" s="65"/>
      <c r="B488" s="55" t="s">
        <v>81</v>
      </c>
      <c r="C488" s="73">
        <v>1232.27</v>
      </c>
      <c r="D488" s="9">
        <f t="shared" si="82"/>
        <v>0.74314491734657206</v>
      </c>
      <c r="E488" s="9">
        <f t="shared" si="86"/>
        <v>2.6344283049040351</v>
      </c>
      <c r="F488" s="9" t="s">
        <v>426</v>
      </c>
    </row>
    <row r="489" spans="1:6" ht="11.25" customHeight="1">
      <c r="A489" s="65"/>
      <c r="B489" s="55" t="s">
        <v>82</v>
      </c>
      <c r="C489" s="73">
        <v>1236.8900000000001</v>
      </c>
      <c r="D489" s="9">
        <f t="shared" si="82"/>
        <v>0.37491783456549133</v>
      </c>
      <c r="E489" s="9" t="s">
        <v>427</v>
      </c>
      <c r="F489" s="9" t="s">
        <v>428</v>
      </c>
    </row>
    <row r="490" spans="1:6" ht="11.25" customHeight="1">
      <c r="A490" s="65"/>
      <c r="B490" s="55" t="s">
        <v>83</v>
      </c>
      <c r="C490" s="73">
        <v>1238.1300000000001</v>
      </c>
      <c r="D490" s="9">
        <f t="shared" si="82"/>
        <v>0.10025143707201867</v>
      </c>
      <c r="E490" s="9" t="s">
        <v>429</v>
      </c>
      <c r="F490" s="9" t="s">
        <v>299</v>
      </c>
    </row>
    <row r="491" spans="1:6" ht="11.25" customHeight="1">
      <c r="A491" s="65"/>
      <c r="B491" s="55" t="s">
        <v>84</v>
      </c>
      <c r="C491" s="73">
        <v>1242.97</v>
      </c>
      <c r="D491" s="9">
        <f t="shared" si="82"/>
        <v>0.39091210131407816</v>
      </c>
      <c r="E491" s="9" t="s">
        <v>430</v>
      </c>
      <c r="F491" s="9" t="s">
        <v>431</v>
      </c>
    </row>
    <row r="492" spans="1:6" ht="11.25" customHeight="1">
      <c r="A492" s="65"/>
      <c r="B492" s="55" t="s">
        <v>85</v>
      </c>
      <c r="C492" s="73">
        <v>1259.83</v>
      </c>
      <c r="D492" s="9">
        <f t="shared" si="82"/>
        <v>1.35642855418876</v>
      </c>
      <c r="E492" s="9" t="s">
        <v>432</v>
      </c>
      <c r="F492" s="9" t="s">
        <v>433</v>
      </c>
    </row>
    <row r="493" spans="1:6" ht="11.25" customHeight="1">
      <c r="A493" s="65"/>
      <c r="B493" s="55" t="s">
        <v>86</v>
      </c>
      <c r="C493" s="73">
        <v>1261.4000000000001</v>
      </c>
      <c r="D493" s="9">
        <f t="shared" si="82"/>
        <v>0.12461998841115651</v>
      </c>
      <c r="E493" s="9" t="s">
        <v>434</v>
      </c>
      <c r="F493" s="9" t="s">
        <v>435</v>
      </c>
    </row>
    <row r="494" spans="1:6" ht="11.25" customHeight="1">
      <c r="A494" s="76"/>
      <c r="B494" s="55" t="s">
        <v>87</v>
      </c>
      <c r="C494" s="73">
        <v>1260.8</v>
      </c>
      <c r="D494" s="9">
        <f t="shared" si="82"/>
        <v>-4.7566196289849927E-2</v>
      </c>
      <c r="E494" s="9" t="s">
        <v>436</v>
      </c>
      <c r="F494" s="9" t="s">
        <v>436</v>
      </c>
    </row>
    <row r="495" spans="1:6" ht="11.25" customHeight="1">
      <c r="A495" s="49">
        <v>2019</v>
      </c>
      <c r="B495" s="50" t="s">
        <v>76</v>
      </c>
      <c r="C495" s="70">
        <v>1259.31</v>
      </c>
      <c r="D495" s="11">
        <f t="shared" si="82"/>
        <v>-0.11817893401014912</v>
      </c>
      <c r="E495" s="11">
        <f>((C495/C$494)-1)*100</f>
        <v>-0.11817893401014912</v>
      </c>
      <c r="F495" s="11" t="s">
        <v>208</v>
      </c>
    </row>
    <row r="496" spans="1:6" ht="11.25" customHeight="1">
      <c r="A496" s="65"/>
      <c r="B496" s="55" t="s">
        <v>77</v>
      </c>
      <c r="C496" s="73">
        <v>1260.46</v>
      </c>
      <c r="D496" s="9">
        <f t="shared" si="82"/>
        <v>9.131984975900842E-2</v>
      </c>
      <c r="E496" s="9">
        <f>((C496/C$494)-1)*100</f>
        <v>-2.6967005076139472E-2</v>
      </c>
      <c r="F496" s="9" t="s">
        <v>437</v>
      </c>
    </row>
    <row r="497" spans="1:6" ht="11.25" customHeight="1">
      <c r="A497" s="65"/>
      <c r="B497" s="55" t="s">
        <v>78</v>
      </c>
      <c r="C497" s="73">
        <v>1261.1300000000001</v>
      </c>
      <c r="D497" s="9">
        <f t="shared" si="82"/>
        <v>5.315519730892948E-2</v>
      </c>
      <c r="E497" s="9" t="s">
        <v>169</v>
      </c>
      <c r="F497" s="9" t="s">
        <v>199</v>
      </c>
    </row>
    <row r="498" spans="1:6" ht="11.25" customHeight="1">
      <c r="A498" s="65"/>
      <c r="B498" s="55" t="s">
        <v>79</v>
      </c>
      <c r="C498" s="73">
        <v>1271.32</v>
      </c>
      <c r="D498" s="9">
        <f t="shared" si="82"/>
        <v>0.80800551886006655</v>
      </c>
      <c r="E498" s="9">
        <f t="shared" ref="E498:E505" si="87">((C498/C$494)-1)*100</f>
        <v>0.83439086294416764</v>
      </c>
      <c r="F498" s="9" t="s">
        <v>438</v>
      </c>
    </row>
    <row r="499" spans="1:6" ht="11.25" customHeight="1">
      <c r="A499" s="65"/>
      <c r="B499" s="55" t="s">
        <v>80</v>
      </c>
      <c r="C499" s="73">
        <v>1269.9100000000001</v>
      </c>
      <c r="D499" s="9">
        <f t="shared" si="82"/>
        <v>-0.11090834722964349</v>
      </c>
      <c r="E499" s="9">
        <f t="shared" si="87"/>
        <v>0.72255710659898664</v>
      </c>
      <c r="F499" s="9" t="s">
        <v>439</v>
      </c>
    </row>
    <row r="500" spans="1:6" ht="11.25" customHeight="1">
      <c r="A500" s="65"/>
      <c r="B500" s="55" t="s">
        <v>81</v>
      </c>
      <c r="C500" s="73">
        <v>1275.71</v>
      </c>
      <c r="D500" s="9">
        <f t="shared" si="82"/>
        <v>0.45672527974423005</v>
      </c>
      <c r="E500" s="9">
        <f t="shared" si="87"/>
        <v>1.1825824873096469</v>
      </c>
      <c r="F500" s="9" t="s">
        <v>440</v>
      </c>
    </row>
    <row r="501" spans="1:6" ht="11.25" customHeight="1">
      <c r="A501" s="65"/>
      <c r="B501" s="55" t="s">
        <v>82</v>
      </c>
      <c r="C501" s="73">
        <v>1284.1600000000001</v>
      </c>
      <c r="D501" s="9">
        <f t="shared" si="82"/>
        <v>0.66237624538492135</v>
      </c>
      <c r="E501" s="9">
        <f t="shared" si="87"/>
        <v>1.8527918781725994</v>
      </c>
      <c r="F501" s="9" t="s">
        <v>371</v>
      </c>
    </row>
    <row r="502" spans="1:6" ht="11.25" customHeight="1">
      <c r="A502" s="65"/>
      <c r="B502" s="55" t="s">
        <v>83</v>
      </c>
      <c r="C502" s="73">
        <v>1306.53</v>
      </c>
      <c r="D502" s="9">
        <f t="shared" si="82"/>
        <v>1.7419947670072267</v>
      </c>
      <c r="E502" s="9" t="s">
        <v>441</v>
      </c>
      <c r="F502" s="9">
        <f>((C502/C490)-1)*100</f>
        <v>5.5244602747692051</v>
      </c>
    </row>
    <row r="503" spans="1:6" ht="11.25" customHeight="1">
      <c r="A503" s="65"/>
      <c r="B503" s="55" t="s">
        <v>84</v>
      </c>
      <c r="C503" s="73">
        <v>1308.56</v>
      </c>
      <c r="D503" s="9">
        <f t="shared" si="82"/>
        <v>0.15537339364575242</v>
      </c>
      <c r="E503" s="9">
        <f t="shared" si="87"/>
        <v>3.7880710659898398</v>
      </c>
      <c r="F503" s="9" t="s">
        <v>442</v>
      </c>
    </row>
    <row r="504" spans="1:6" ht="11.25" customHeight="1">
      <c r="A504" s="65"/>
      <c r="B504" s="55" t="s">
        <v>85</v>
      </c>
      <c r="C504" s="73">
        <v>1309.28</v>
      </c>
      <c r="D504" s="9">
        <f t="shared" si="82"/>
        <v>5.502231460536855E-2</v>
      </c>
      <c r="E504" s="9">
        <f t="shared" si="87"/>
        <v>3.8451776649746305</v>
      </c>
      <c r="F504" s="9" t="s">
        <v>443</v>
      </c>
    </row>
    <row r="505" spans="1:6" ht="11.25" customHeight="1">
      <c r="A505" s="65"/>
      <c r="B505" s="55" t="s">
        <v>86</v>
      </c>
      <c r="C505" s="73">
        <v>1310.3599999999999</v>
      </c>
      <c r="D505" s="9">
        <f t="shared" si="82"/>
        <v>8.2488085054377436E-2</v>
      </c>
      <c r="E505" s="9">
        <f t="shared" si="87"/>
        <v>3.9308375634517834</v>
      </c>
      <c r="F505" s="9">
        <f>((C505/C493)-1)*100</f>
        <v>3.8814016172506571</v>
      </c>
    </row>
    <row r="506" spans="1:6" ht="11.25" customHeight="1">
      <c r="A506" s="76"/>
      <c r="B506" s="55" t="s">
        <v>87</v>
      </c>
      <c r="C506" s="73">
        <v>1313.57</v>
      </c>
      <c r="D506" s="9">
        <f t="shared" si="82"/>
        <v>0.2449708477059831</v>
      </c>
      <c r="E506" s="9" t="s">
        <v>444</v>
      </c>
      <c r="F506" s="9" t="s">
        <v>444</v>
      </c>
    </row>
    <row r="507" spans="1:6" ht="11.25" customHeight="1">
      <c r="A507" s="49">
        <v>2020</v>
      </c>
      <c r="B507" s="50" t="s">
        <v>76</v>
      </c>
      <c r="C507" s="70">
        <v>1310.45</v>
      </c>
      <c r="D507" s="11">
        <f t="shared" si="82"/>
        <v>-0.23752064983212362</v>
      </c>
      <c r="E507" s="11">
        <f>((C507/C$506)-1)*100</f>
        <v>-0.23752064983212362</v>
      </c>
      <c r="F507" s="11">
        <f t="shared" ref="F507:F513" si="88">((C507/C495)-1)*100</f>
        <v>4.0609540145000178</v>
      </c>
    </row>
    <row r="508" spans="1:6" ht="10.5" customHeight="1">
      <c r="A508" s="65"/>
      <c r="B508" s="55" t="s">
        <v>77</v>
      </c>
      <c r="C508" s="73">
        <v>1307.46</v>
      </c>
      <c r="D508" s="9">
        <f t="shared" si="82"/>
        <v>-0.22816589721088576</v>
      </c>
      <c r="E508" s="9">
        <f>((C508/C$506)-1)*100</f>
        <v>-0.46514460592126383</v>
      </c>
      <c r="F508" s="9">
        <f t="shared" si="88"/>
        <v>3.7287974231629661</v>
      </c>
    </row>
    <row r="509" spans="1:6" ht="10.5" customHeight="1">
      <c r="A509" s="65"/>
      <c r="B509" s="55" t="s">
        <v>78</v>
      </c>
      <c r="C509" s="73">
        <v>1311.86</v>
      </c>
      <c r="D509" s="9">
        <f t="shared" si="82"/>
        <v>0.33653037186605061</v>
      </c>
      <c r="E509" s="9">
        <f t="shared" ref="E509:E516" si="89">((C509/C$506)-1)*100</f>
        <v>-0.13017958692723708</v>
      </c>
      <c r="F509" s="9" t="s">
        <v>445</v>
      </c>
    </row>
    <row r="510" spans="1:6" ht="10.5" customHeight="1">
      <c r="A510" s="65"/>
      <c r="B510" s="55" t="s">
        <v>79</v>
      </c>
      <c r="C510" s="73">
        <v>1310.3699999999999</v>
      </c>
      <c r="D510" s="9">
        <f t="shared" si="82"/>
        <v>-0.1135791929016805</v>
      </c>
      <c r="E510" s="9">
        <f t="shared" si="89"/>
        <v>-0.24361092290475783</v>
      </c>
      <c r="F510" s="9" t="s">
        <v>446</v>
      </c>
    </row>
    <row r="511" spans="1:6" ht="10.5" customHeight="1">
      <c r="A511" s="65"/>
      <c r="B511" s="55" t="s">
        <v>80</v>
      </c>
      <c r="C511" s="73">
        <v>1310.89</v>
      </c>
      <c r="D511" s="9">
        <f t="shared" si="82"/>
        <v>3.9683448186411674E-2</v>
      </c>
      <c r="E511" s="9">
        <f t="shared" si="89"/>
        <v>-0.20402414793272428</v>
      </c>
      <c r="F511" s="9">
        <f t="shared" si="88"/>
        <v>3.2270003386066781</v>
      </c>
    </row>
    <row r="512" spans="1:6" ht="10.5" customHeight="1">
      <c r="A512" s="65"/>
      <c r="B512" s="55" t="s">
        <v>81</v>
      </c>
      <c r="C512" s="73">
        <v>1313.98</v>
      </c>
      <c r="D512" s="9">
        <f t="shared" si="82"/>
        <v>0.23571771849659751</v>
      </c>
      <c r="E512" s="9" t="s">
        <v>447</v>
      </c>
      <c r="F512" s="9" t="s">
        <v>448</v>
      </c>
    </row>
    <row r="513" spans="1:6" ht="10.5" customHeight="1">
      <c r="A513" s="65"/>
      <c r="B513" s="55" t="s">
        <v>82</v>
      </c>
      <c r="C513" s="73">
        <v>1315.97</v>
      </c>
      <c r="D513" s="9">
        <f t="shared" si="82"/>
        <v>0.15144827166320152</v>
      </c>
      <c r="E513" s="9" t="s">
        <v>449</v>
      </c>
      <c r="F513" s="9">
        <f t="shared" si="88"/>
        <v>2.4771056566159855</v>
      </c>
    </row>
    <row r="514" spans="1:6" ht="10.5" customHeight="1">
      <c r="A514" s="65"/>
      <c r="B514" s="55" t="s">
        <v>83</v>
      </c>
      <c r="C514" s="73">
        <v>1327.58</v>
      </c>
      <c r="D514" s="9">
        <f t="shared" si="82"/>
        <v>0.88223895681511788</v>
      </c>
      <c r="E514" s="9">
        <f t="shared" si="89"/>
        <v>1.0665590718423879</v>
      </c>
      <c r="F514" s="9" t="s">
        <v>450</v>
      </c>
    </row>
    <row r="515" spans="1:6" ht="10.5" customHeight="1">
      <c r="A515" s="65"/>
      <c r="B515" s="55" t="s">
        <v>84</v>
      </c>
      <c r="C515" s="73">
        <v>1361.34</v>
      </c>
      <c r="D515" s="9">
        <f t="shared" si="82"/>
        <v>2.5429729281851277</v>
      </c>
      <c r="E515" s="9">
        <f t="shared" si="89"/>
        <v>3.6366543084875635</v>
      </c>
      <c r="F515" s="9">
        <f>((C515/C503)-1)*100</f>
        <v>4.0334413400990421</v>
      </c>
    </row>
    <row r="516" spans="1:6" ht="10.5" customHeight="1">
      <c r="A516" s="65"/>
      <c r="B516" s="55" t="s">
        <v>85</v>
      </c>
      <c r="C516" s="73">
        <v>1375.31</v>
      </c>
      <c r="D516" s="9">
        <f t="shared" ref="D516:D523" si="90">((C516/C515)-1)*100</f>
        <v>1.0261947786739611</v>
      </c>
      <c r="E516" s="9">
        <f t="shared" si="89"/>
        <v>4.7001682437936232</v>
      </c>
      <c r="F516" s="9">
        <f>((C516/C504)-1)*100</f>
        <v>5.0432298667970166</v>
      </c>
    </row>
    <row r="517" spans="1:6" ht="10.5" customHeight="1">
      <c r="A517" s="65"/>
      <c r="B517" s="55" t="s">
        <v>86</v>
      </c>
      <c r="C517" s="73">
        <v>1393.43</v>
      </c>
      <c r="D517" s="9">
        <f t="shared" si="90"/>
        <v>1.3175211406882825</v>
      </c>
      <c r="E517" s="9" t="s">
        <v>451</v>
      </c>
      <c r="F517" s="9">
        <f>((C517/C505)-1)*100</f>
        <v>6.339479227082645</v>
      </c>
    </row>
    <row r="518" spans="1:6" ht="10.5" customHeight="1">
      <c r="A518" s="76"/>
      <c r="B518" s="55" t="s">
        <v>87</v>
      </c>
      <c r="C518" s="73">
        <v>1409.43</v>
      </c>
      <c r="D518" s="9">
        <f t="shared" si="90"/>
        <v>1.1482456958727738</v>
      </c>
      <c r="E518" s="9" t="s">
        <v>400</v>
      </c>
      <c r="F518" s="9" t="s">
        <v>400</v>
      </c>
    </row>
    <row r="519" spans="1:6" ht="11.25" customHeight="1">
      <c r="A519" s="49">
        <v>2021</v>
      </c>
      <c r="B519" s="50" t="s">
        <v>76</v>
      </c>
      <c r="C519" s="70">
        <v>1424.38</v>
      </c>
      <c r="D519" s="11">
        <f t="shared" si="90"/>
        <v>1.0607124866080619</v>
      </c>
      <c r="E519" s="11">
        <f t="shared" ref="E519:E530" si="91">((C519/C$518)-1)*100</f>
        <v>1.0607124866080619</v>
      </c>
      <c r="F519" s="11" t="s">
        <v>452</v>
      </c>
    </row>
    <row r="520" spans="1:6" ht="10.5" customHeight="1">
      <c r="A520" s="65"/>
      <c r="B520" s="55" t="s">
        <v>77</v>
      </c>
      <c r="C520" s="73">
        <v>1440.04</v>
      </c>
      <c r="D520" s="9">
        <f t="shared" si="90"/>
        <v>1.0994257150479303</v>
      </c>
      <c r="E520" s="9">
        <f t="shared" si="91"/>
        <v>2.1717999474965</v>
      </c>
      <c r="F520" s="9" t="s">
        <v>453</v>
      </c>
    </row>
    <row r="521" spans="1:6" ht="10.5" customHeight="1">
      <c r="A521" s="65"/>
      <c r="B521" s="55" t="s">
        <v>78</v>
      </c>
      <c r="C521" s="73">
        <v>1465.58</v>
      </c>
      <c r="D521" s="9">
        <f t="shared" si="90"/>
        <v>1.773561845504279</v>
      </c>
      <c r="E521" s="9">
        <f t="shared" si="91"/>
        <v>3.9838800082302672</v>
      </c>
      <c r="F521" s="9">
        <f>((C521/C509)-1)*100</f>
        <v>11.717713780433892</v>
      </c>
    </row>
    <row r="522" spans="1:6" ht="10.5" customHeight="1">
      <c r="A522" s="65"/>
      <c r="B522" s="55" t="s">
        <v>79</v>
      </c>
      <c r="C522" s="73">
        <v>1473.89</v>
      </c>
      <c r="D522" s="9">
        <f t="shared" si="90"/>
        <v>0.56701101270488774</v>
      </c>
      <c r="E522" s="9">
        <f t="shared" si="91"/>
        <v>4.5734800593147718</v>
      </c>
      <c r="F522" s="9">
        <f>((C522/C510)-1)*100</f>
        <v>12.478918168150987</v>
      </c>
    </row>
    <row r="523" spans="1:6" ht="10.5" customHeight="1">
      <c r="A523" s="65"/>
      <c r="B523" s="55" t="s">
        <v>80</v>
      </c>
      <c r="C523" s="73">
        <v>1510.44</v>
      </c>
      <c r="D523" s="9">
        <f t="shared" si="90"/>
        <v>2.4798322805636763</v>
      </c>
      <c r="E523" s="9">
        <f t="shared" si="91"/>
        <v>7.1667269747344609</v>
      </c>
      <c r="F523" s="9" t="s">
        <v>420</v>
      </c>
    </row>
    <row r="524" spans="1:6" ht="10.5" customHeight="1">
      <c r="A524" s="65"/>
      <c r="B524" s="55" t="s">
        <v>81</v>
      </c>
      <c r="C524" s="73">
        <v>1536.21</v>
      </c>
      <c r="D524" s="9">
        <f t="shared" ref="D524:D542" si="92">((C524/C523)-1)*100</f>
        <v>1.7061253674425902</v>
      </c>
      <c r="E524" s="9">
        <f t="shared" si="91"/>
        <v>8.9951256891083631</v>
      </c>
      <c r="F524" s="9" t="s">
        <v>454</v>
      </c>
    </row>
    <row r="525" spans="1:6" ht="10.5" customHeight="1">
      <c r="A525" s="65"/>
      <c r="B525" s="55" t="s">
        <v>82</v>
      </c>
      <c r="C525" s="73">
        <v>1551.33</v>
      </c>
      <c r="D525" s="9">
        <f t="shared" si="92"/>
        <v>0.98424043587790333</v>
      </c>
      <c r="E525" s="9">
        <f t="shared" si="91"/>
        <v>10.067899789276513</v>
      </c>
      <c r="F525" s="9" t="s">
        <v>455</v>
      </c>
    </row>
    <row r="526" spans="1:6" ht="10.5" customHeight="1">
      <c r="A526" s="65"/>
      <c r="B526" s="55" t="s">
        <v>83</v>
      </c>
      <c r="C526" s="73">
        <v>1574.48</v>
      </c>
      <c r="D526" s="9">
        <f t="shared" si="92"/>
        <v>1.4922679249418369</v>
      </c>
      <c r="E526" s="9">
        <f t="shared" si="91"/>
        <v>11.710407753488994</v>
      </c>
      <c r="F526" s="9">
        <f>((C526/C514)-1)*100</f>
        <v>18.597749288178498</v>
      </c>
    </row>
    <row r="527" spans="1:6" ht="10.5" customHeight="1">
      <c r="A527" s="65"/>
      <c r="B527" s="55" t="s">
        <v>84</v>
      </c>
      <c r="C527" s="73">
        <v>1595.56</v>
      </c>
      <c r="D527" s="9">
        <f t="shared" si="92"/>
        <v>1.3388547329912015</v>
      </c>
      <c r="E527" s="9" t="s">
        <v>456</v>
      </c>
      <c r="F527" s="9">
        <f>((C527/C515)-1)*100</f>
        <v>17.20510673307183</v>
      </c>
    </row>
    <row r="528" spans="1:6" ht="10.5" customHeight="1">
      <c r="A528" s="65"/>
      <c r="B528" s="55" t="s">
        <v>85</v>
      </c>
      <c r="C528" s="73">
        <v>1613.11</v>
      </c>
      <c r="D528" s="9">
        <f t="shared" si="92"/>
        <v>1.0999272982526564</v>
      </c>
      <c r="E528" s="9">
        <f t="shared" si="91"/>
        <v>14.451232058349817</v>
      </c>
      <c r="F528" s="9">
        <f>((C528/C516)-1)*100</f>
        <v>17.290647199540455</v>
      </c>
    </row>
    <row r="529" spans="1:6" ht="10.5" customHeight="1">
      <c r="A529" s="65"/>
      <c r="B529" s="55" t="s">
        <v>86</v>
      </c>
      <c r="C529" s="73">
        <v>1661.66</v>
      </c>
      <c r="D529" s="9">
        <f t="shared" si="92"/>
        <v>3.0097141546453932</v>
      </c>
      <c r="E529" s="9" t="s">
        <v>455</v>
      </c>
      <c r="F529" s="9">
        <f>((C529/C517)-1)*100</f>
        <v>19.249621437747134</v>
      </c>
    </row>
    <row r="530" spans="1:6" ht="10.5" customHeight="1">
      <c r="A530" s="76"/>
      <c r="B530" s="55" t="s">
        <v>87</v>
      </c>
      <c r="C530" s="73">
        <v>1675.37</v>
      </c>
      <c r="D530" s="9">
        <f t="shared" si="92"/>
        <v>0.82507853592190816</v>
      </c>
      <c r="E530" s="9">
        <f t="shared" si="91"/>
        <v>18.868620648063384</v>
      </c>
      <c r="F530" s="9">
        <f>((C530/C518)-1)*100</f>
        <v>18.868620648063384</v>
      </c>
    </row>
    <row r="531" spans="1:6" ht="11.25" customHeight="1">
      <c r="A531" s="49">
        <v>2022</v>
      </c>
      <c r="B531" s="50" t="s">
        <v>76</v>
      </c>
      <c r="C531" s="70">
        <v>1680.66</v>
      </c>
      <c r="D531" s="11">
        <f t="shared" si="92"/>
        <v>0.3157511475077257</v>
      </c>
      <c r="E531" s="11">
        <f t="shared" ref="E531:E542" si="93">((C531/C$530)-1)*100</f>
        <v>0.3157511475077257</v>
      </c>
      <c r="F531" s="11" t="s">
        <v>457</v>
      </c>
    </row>
    <row r="532" spans="1:6" ht="10.5" customHeight="1">
      <c r="A532" s="54"/>
      <c r="B532" s="55" t="s">
        <v>77</v>
      </c>
      <c r="C532" s="73">
        <v>1695.98</v>
      </c>
      <c r="D532" s="9">
        <f t="shared" si="92"/>
        <v>0.91154665429056259</v>
      </c>
      <c r="E532" s="9">
        <f t="shared" si="93"/>
        <v>1.2301760208192958</v>
      </c>
      <c r="F532" s="9" t="s">
        <v>458</v>
      </c>
    </row>
    <row r="533" spans="1:6" ht="10.5" hidden="1" customHeight="1">
      <c r="A533" s="65"/>
      <c r="B533" s="55" t="s">
        <v>78</v>
      </c>
      <c r="C533" s="73"/>
      <c r="D533" s="9">
        <f t="shared" si="92"/>
        <v>-100</v>
      </c>
      <c r="E533" s="9">
        <f t="shared" si="93"/>
        <v>-100</v>
      </c>
      <c r="F533" s="9">
        <f t="shared" ref="F533:F542" si="94">((C533/C521)-1)*100</f>
        <v>-100</v>
      </c>
    </row>
    <row r="534" spans="1:6" ht="10.5" hidden="1" customHeight="1">
      <c r="A534" s="65"/>
      <c r="B534" s="55" t="s">
        <v>79</v>
      </c>
      <c r="C534" s="73"/>
      <c r="D534" s="9" t="e">
        <f t="shared" si="92"/>
        <v>#DIV/0!</v>
      </c>
      <c r="E534" s="9">
        <f t="shared" si="93"/>
        <v>-100</v>
      </c>
      <c r="F534" s="9">
        <f t="shared" si="94"/>
        <v>-100</v>
      </c>
    </row>
    <row r="535" spans="1:6" ht="10.5" hidden="1" customHeight="1">
      <c r="A535" s="65"/>
      <c r="B535" s="55" t="s">
        <v>80</v>
      </c>
      <c r="C535" s="73"/>
      <c r="D535" s="9" t="e">
        <f t="shared" si="92"/>
        <v>#DIV/0!</v>
      </c>
      <c r="E535" s="9">
        <f t="shared" si="93"/>
        <v>-100</v>
      </c>
      <c r="F535" s="9">
        <f t="shared" si="94"/>
        <v>-100</v>
      </c>
    </row>
    <row r="536" spans="1:6" ht="10.5" hidden="1" customHeight="1">
      <c r="A536" s="65"/>
      <c r="B536" s="55" t="s">
        <v>81</v>
      </c>
      <c r="C536" s="73"/>
      <c r="D536" s="9" t="e">
        <f t="shared" si="92"/>
        <v>#DIV/0!</v>
      </c>
      <c r="E536" s="9">
        <f t="shared" si="93"/>
        <v>-100</v>
      </c>
      <c r="F536" s="9">
        <f t="shared" si="94"/>
        <v>-100</v>
      </c>
    </row>
    <row r="537" spans="1:6" ht="10.5" hidden="1" customHeight="1">
      <c r="A537" s="65"/>
      <c r="B537" s="55" t="s">
        <v>82</v>
      </c>
      <c r="C537" s="73"/>
      <c r="D537" s="9" t="e">
        <f t="shared" si="92"/>
        <v>#DIV/0!</v>
      </c>
      <c r="E537" s="9">
        <f t="shared" si="93"/>
        <v>-100</v>
      </c>
      <c r="F537" s="9">
        <f t="shared" si="94"/>
        <v>-100</v>
      </c>
    </row>
    <row r="538" spans="1:6" ht="10.5" hidden="1" customHeight="1">
      <c r="A538" s="65"/>
      <c r="B538" s="55" t="s">
        <v>83</v>
      </c>
      <c r="C538" s="73"/>
      <c r="D538" s="9" t="e">
        <f t="shared" si="92"/>
        <v>#DIV/0!</v>
      </c>
      <c r="E538" s="9">
        <f t="shared" si="93"/>
        <v>-100</v>
      </c>
      <c r="F538" s="9">
        <f t="shared" si="94"/>
        <v>-100</v>
      </c>
    </row>
    <row r="539" spans="1:6" ht="10.5" hidden="1" customHeight="1">
      <c r="A539" s="65"/>
      <c r="B539" s="55" t="s">
        <v>84</v>
      </c>
      <c r="C539" s="73"/>
      <c r="D539" s="9" t="e">
        <f t="shared" si="92"/>
        <v>#DIV/0!</v>
      </c>
      <c r="E539" s="9">
        <f t="shared" si="93"/>
        <v>-100</v>
      </c>
      <c r="F539" s="9">
        <f t="shared" si="94"/>
        <v>-100</v>
      </c>
    </row>
    <row r="540" spans="1:6" ht="10.5" hidden="1" customHeight="1">
      <c r="A540" s="65"/>
      <c r="B540" s="55" t="s">
        <v>85</v>
      </c>
      <c r="C540" s="73"/>
      <c r="D540" s="9" t="e">
        <f t="shared" si="92"/>
        <v>#DIV/0!</v>
      </c>
      <c r="E540" s="9">
        <f t="shared" si="93"/>
        <v>-100</v>
      </c>
      <c r="F540" s="9">
        <f t="shared" si="94"/>
        <v>-100</v>
      </c>
    </row>
    <row r="541" spans="1:6" ht="10.5" hidden="1" customHeight="1">
      <c r="A541" s="65"/>
      <c r="B541" s="55" t="s">
        <v>86</v>
      </c>
      <c r="C541" s="73"/>
      <c r="D541" s="9" t="e">
        <f t="shared" si="92"/>
        <v>#DIV/0!</v>
      </c>
      <c r="E541" s="9">
        <f t="shared" si="93"/>
        <v>-100</v>
      </c>
      <c r="F541" s="9">
        <f t="shared" si="94"/>
        <v>-100</v>
      </c>
    </row>
    <row r="542" spans="1:6" ht="10.5" hidden="1" customHeight="1">
      <c r="A542" s="65"/>
      <c r="B542" s="55" t="s">
        <v>87</v>
      </c>
      <c r="C542" s="73"/>
      <c r="D542" s="9" t="e">
        <f t="shared" si="92"/>
        <v>#DIV/0!</v>
      </c>
      <c r="E542" s="9">
        <f t="shared" si="93"/>
        <v>-100</v>
      </c>
      <c r="F542" s="9">
        <f t="shared" si="94"/>
        <v>-100</v>
      </c>
    </row>
    <row r="543" spans="1:6" ht="10.5" customHeight="1">
      <c r="A543" s="65"/>
      <c r="B543" s="112" t="s">
        <v>78</v>
      </c>
      <c r="C543" s="120">
        <v>1705.11</v>
      </c>
      <c r="D543" s="117">
        <v>0.53833181995071033</v>
      </c>
      <c r="E543" s="117">
        <v>1.7751302697314619</v>
      </c>
      <c r="F543" s="117" t="s">
        <v>657</v>
      </c>
    </row>
    <row r="544" spans="1:6" ht="10.199999999999999">
      <c r="A544" s="76"/>
      <c r="B544" s="112" t="s">
        <v>79</v>
      </c>
      <c r="C544" s="120">
        <v>1718.15</v>
      </c>
      <c r="D544" s="117">
        <v>0.76476004480650062</v>
      </c>
      <c r="E544" s="117">
        <v>2.5534658015841316</v>
      </c>
      <c r="F544" s="117" t="s">
        <v>658</v>
      </c>
    </row>
    <row r="545" spans="1:1" ht="8.4">
      <c r="A545" s="84" t="s">
        <v>239</v>
      </c>
    </row>
    <row r="546" spans="1:1" ht="8.4">
      <c r="A546" s="85" t="s">
        <v>240</v>
      </c>
    </row>
    <row r="547" spans="1:1" ht="8.4">
      <c r="A547" s="86" t="s">
        <v>241</v>
      </c>
    </row>
    <row r="548" spans="1:1" ht="13.8">
      <c r="A548" s="87" t="s">
        <v>242</v>
      </c>
    </row>
    <row r="549" spans="1:1" ht="8.4">
      <c r="A549" s="88" t="s">
        <v>243</v>
      </c>
    </row>
  </sheetData>
  <mergeCells count="24">
    <mergeCell ref="D8:D9"/>
    <mergeCell ref="E8:F8"/>
    <mergeCell ref="K8:K9"/>
    <mergeCell ref="A275:F275"/>
    <mergeCell ref="C276:C278"/>
    <mergeCell ref="D276:F276"/>
    <mergeCell ref="D277:D278"/>
    <mergeCell ref="E277:F277"/>
    <mergeCell ref="L8:M8"/>
    <mergeCell ref="A1:T1"/>
    <mergeCell ref="A2:T2"/>
    <mergeCell ref="A3:T3"/>
    <mergeCell ref="A4:T4"/>
    <mergeCell ref="A6:F6"/>
    <mergeCell ref="H6:M6"/>
    <mergeCell ref="O6:T6"/>
    <mergeCell ref="R8:R9"/>
    <mergeCell ref="S8:T8"/>
    <mergeCell ref="C7:C9"/>
    <mergeCell ref="D7:F7"/>
    <mergeCell ref="J7:J9"/>
    <mergeCell ref="K7:M7"/>
    <mergeCell ref="Q7:Q9"/>
    <mergeCell ref="R7:T7"/>
  </mergeCells>
  <printOptions horizontalCentered="1"/>
  <pageMargins left="0" right="0" top="0.19685039370078741" bottom="0.19685039370078741" header="0.43307086614173229" footer="0"/>
  <pageSetup paperSize="9" scale="90" fitToHeight="3" orientation="portrait" r:id="rId1"/>
  <headerFooter alignWithMargins="0">
    <oddFooter>&amp;C&amp;8&amp;P de &amp;N&amp;R&amp;8&amp;A</oddFooter>
  </headerFooter>
  <rowBreaks count="1" manualBreakCount="1">
    <brk id="274" max="19" man="1"/>
  </rowBreaks>
</worksheet>
</file>

<file path=xl/worksheets/sheet7.xml><?xml version="1.0" encoding="utf-8"?>
<worksheet xmlns="http://schemas.openxmlformats.org/spreadsheetml/2006/main" xmlns:r="http://schemas.openxmlformats.org/officeDocument/2006/relationships">
  <sheetPr>
    <tabColor indexed="53"/>
    <pageSetUpPr fitToPage="1"/>
  </sheetPr>
  <dimension ref="A1:U249"/>
  <sheetViews>
    <sheetView showGridLines="0" topLeftCell="A202" zoomScale="120" zoomScaleNormal="120" zoomScaleSheetLayoutView="70" workbookViewId="0">
      <selection activeCell="R237" sqref="R237"/>
    </sheetView>
  </sheetViews>
  <sheetFormatPr defaultColWidth="9.109375" defaultRowHeight="7.8"/>
  <cols>
    <col min="1" max="1" width="4.6640625" style="94" customWidth="1"/>
    <col min="2" max="2" width="3.6640625" style="94" customWidth="1"/>
    <col min="3" max="3" width="7.6640625" style="94" customWidth="1"/>
    <col min="4" max="4" width="6.33203125" style="94" bestFit="1" customWidth="1"/>
    <col min="5" max="5" width="6.109375" style="94" customWidth="1"/>
    <col min="6" max="6" width="8" style="94" customWidth="1"/>
    <col min="7" max="7" width="1.6640625" style="94" customWidth="1"/>
    <col min="8" max="8" width="4.44140625" style="94" customWidth="1"/>
    <col min="9" max="9" width="3.6640625" style="94" customWidth="1"/>
    <col min="10" max="10" width="7.6640625" style="94" customWidth="1"/>
    <col min="11" max="11" width="6.33203125" style="94" customWidth="1"/>
    <col min="12" max="12" width="6.33203125" style="94" bestFit="1" customWidth="1"/>
    <col min="13" max="13" width="8" style="94" customWidth="1"/>
    <col min="14" max="14" width="1.6640625" style="94" customWidth="1"/>
    <col min="15" max="15" width="4.33203125" style="94" customWidth="1"/>
    <col min="16" max="16" width="3.6640625" style="94" customWidth="1"/>
    <col min="17" max="17" width="7.6640625" style="94" customWidth="1"/>
    <col min="18" max="18" width="5.88671875" style="94" customWidth="1"/>
    <col min="19" max="19" width="6.33203125" style="94" bestFit="1" customWidth="1"/>
    <col min="20" max="20" width="8" style="94" customWidth="1"/>
    <col min="21" max="255" width="11.44140625" style="94" customWidth="1"/>
    <col min="256" max="16384" width="9.109375" style="94"/>
  </cols>
  <sheetData>
    <row r="1" spans="1:21" s="97" customFormat="1" ht="13.8">
      <c r="A1" s="320" t="s">
        <v>60</v>
      </c>
      <c r="B1" s="320"/>
      <c r="C1" s="320"/>
      <c r="D1" s="320"/>
      <c r="E1" s="320"/>
      <c r="F1" s="320"/>
      <c r="G1" s="320"/>
      <c r="H1" s="320"/>
      <c r="I1" s="320"/>
      <c r="J1" s="320"/>
      <c r="K1" s="320"/>
      <c r="L1" s="320"/>
      <c r="M1" s="320"/>
      <c r="N1" s="320"/>
      <c r="O1" s="320"/>
      <c r="P1" s="320"/>
      <c r="Q1" s="320"/>
      <c r="R1" s="320"/>
      <c r="S1" s="320"/>
      <c r="T1" s="320"/>
      <c r="U1" s="93"/>
    </row>
    <row r="2" spans="1:21" s="127" customFormat="1" ht="13.2">
      <c r="A2" s="321" t="s">
        <v>61</v>
      </c>
      <c r="B2" s="321"/>
      <c r="C2" s="321"/>
      <c r="D2" s="321"/>
      <c r="E2" s="321"/>
      <c r="F2" s="321"/>
      <c r="G2" s="321"/>
      <c r="H2" s="321"/>
      <c r="I2" s="321"/>
      <c r="J2" s="321"/>
      <c r="K2" s="321"/>
      <c r="L2" s="321"/>
      <c r="M2" s="321"/>
      <c r="N2" s="321"/>
      <c r="O2" s="321"/>
      <c r="P2" s="321"/>
      <c r="Q2" s="321"/>
      <c r="R2" s="321"/>
      <c r="S2" s="321"/>
      <c r="T2" s="321"/>
      <c r="U2" s="126"/>
    </row>
    <row r="3" spans="1:21" s="97" customFormat="1" ht="11.4">
      <c r="A3" s="322" t="s">
        <v>62</v>
      </c>
      <c r="B3" s="322"/>
      <c r="C3" s="322"/>
      <c r="D3" s="322"/>
      <c r="E3" s="322"/>
      <c r="F3" s="322"/>
      <c r="G3" s="322"/>
      <c r="H3" s="322"/>
      <c r="I3" s="322"/>
      <c r="J3" s="322"/>
      <c r="K3" s="322"/>
      <c r="L3" s="322"/>
      <c r="M3" s="322"/>
      <c r="N3" s="322"/>
      <c r="O3" s="322"/>
      <c r="P3" s="322"/>
      <c r="Q3" s="322"/>
      <c r="R3" s="322"/>
      <c r="S3" s="322"/>
      <c r="T3" s="322"/>
      <c r="U3" s="93"/>
    </row>
    <row r="4" spans="1:21" s="97" customFormat="1" ht="11.4">
      <c r="A4" s="323" t="s">
        <v>659</v>
      </c>
      <c r="B4" s="323"/>
      <c r="C4" s="323"/>
      <c r="D4" s="323"/>
      <c r="E4" s="323"/>
      <c r="F4" s="323"/>
      <c r="G4" s="323"/>
      <c r="H4" s="323"/>
      <c r="I4" s="323"/>
      <c r="J4" s="323"/>
      <c r="K4" s="323"/>
      <c r="L4" s="323"/>
      <c r="M4" s="323"/>
      <c r="N4" s="323"/>
      <c r="O4" s="323"/>
      <c r="P4" s="323"/>
      <c r="Q4" s="323"/>
      <c r="R4" s="323"/>
      <c r="S4" s="323"/>
      <c r="T4" s="323"/>
      <c r="U4" s="93"/>
    </row>
    <row r="5" spans="1:21" s="97" customFormat="1" ht="6" customHeight="1">
      <c r="A5" s="128"/>
      <c r="B5" s="129"/>
      <c r="C5" s="130"/>
      <c r="D5" s="130"/>
      <c r="E5" s="130"/>
      <c r="F5" s="130"/>
      <c r="G5" s="130"/>
      <c r="H5" s="128"/>
      <c r="I5" s="129"/>
      <c r="J5" s="130"/>
      <c r="K5" s="130"/>
      <c r="L5" s="130"/>
      <c r="M5" s="130"/>
      <c r="N5" s="130"/>
      <c r="O5" s="128"/>
      <c r="P5" s="129"/>
      <c r="Q5" s="130"/>
      <c r="R5" s="130"/>
      <c r="S5" s="130"/>
      <c r="T5" s="130"/>
      <c r="U5" s="93"/>
    </row>
    <row r="6" spans="1:21" s="96" customFormat="1" ht="11.25" customHeight="1">
      <c r="A6" s="324" t="s">
        <v>64</v>
      </c>
      <c r="B6" s="324"/>
      <c r="C6" s="324"/>
      <c r="D6" s="324"/>
      <c r="E6" s="324"/>
      <c r="F6" s="324"/>
      <c r="G6" s="95"/>
      <c r="H6" s="324" t="s">
        <v>65</v>
      </c>
      <c r="I6" s="324"/>
      <c r="J6" s="324"/>
      <c r="K6" s="324"/>
      <c r="L6" s="324"/>
      <c r="M6" s="324"/>
      <c r="N6" s="95"/>
      <c r="O6" s="324" t="s">
        <v>66</v>
      </c>
      <c r="P6" s="324"/>
      <c r="Q6" s="324"/>
      <c r="R6" s="324"/>
      <c r="S6" s="324"/>
      <c r="T6" s="324"/>
    </row>
    <row r="7" spans="1:21" ht="11.25" customHeight="1">
      <c r="A7" s="100" t="s">
        <v>67</v>
      </c>
      <c r="B7" s="101"/>
      <c r="C7" s="325" t="s">
        <v>68</v>
      </c>
      <c r="D7" s="326" t="s">
        <v>69</v>
      </c>
      <c r="E7" s="326"/>
      <c r="F7" s="327"/>
      <c r="H7" s="100" t="s">
        <v>67</v>
      </c>
      <c r="I7" s="101"/>
      <c r="J7" s="325" t="s">
        <v>68</v>
      </c>
      <c r="K7" s="326" t="s">
        <v>69</v>
      </c>
      <c r="L7" s="326"/>
      <c r="M7" s="327"/>
      <c r="O7" s="100" t="s">
        <v>67</v>
      </c>
      <c r="P7" s="101"/>
      <c r="Q7" s="325" t="s">
        <v>68</v>
      </c>
      <c r="R7" s="326" t="s">
        <v>69</v>
      </c>
      <c r="S7" s="326"/>
      <c r="T7" s="327"/>
    </row>
    <row r="8" spans="1:21" ht="9" customHeight="1">
      <c r="A8" s="131" t="s">
        <v>70</v>
      </c>
      <c r="B8" s="102"/>
      <c r="C8" s="325"/>
      <c r="D8" s="318" t="s">
        <v>71</v>
      </c>
      <c r="E8" s="318" t="s">
        <v>72</v>
      </c>
      <c r="F8" s="319"/>
      <c r="H8" s="131" t="s">
        <v>70</v>
      </c>
      <c r="I8" s="102"/>
      <c r="J8" s="325"/>
      <c r="K8" s="318" t="s">
        <v>71</v>
      </c>
      <c r="L8" s="318" t="s">
        <v>72</v>
      </c>
      <c r="M8" s="319"/>
      <c r="O8" s="131" t="s">
        <v>70</v>
      </c>
      <c r="P8" s="102"/>
      <c r="Q8" s="325"/>
      <c r="R8" s="318" t="s">
        <v>71</v>
      </c>
      <c r="S8" s="318" t="s">
        <v>72</v>
      </c>
      <c r="T8" s="319"/>
    </row>
    <row r="9" spans="1:21" ht="9" customHeight="1">
      <c r="A9" s="103" t="s">
        <v>73</v>
      </c>
      <c r="B9" s="104"/>
      <c r="C9" s="325"/>
      <c r="D9" s="318"/>
      <c r="E9" s="105" t="s">
        <v>74</v>
      </c>
      <c r="F9" s="106" t="s">
        <v>75</v>
      </c>
      <c r="H9" s="103" t="s">
        <v>73</v>
      </c>
      <c r="I9" s="104"/>
      <c r="J9" s="325"/>
      <c r="K9" s="318"/>
      <c r="L9" s="105" t="s">
        <v>74</v>
      </c>
      <c r="M9" s="106" t="s">
        <v>75</v>
      </c>
      <c r="O9" s="103" t="s">
        <v>73</v>
      </c>
      <c r="P9" s="104"/>
      <c r="Q9" s="325"/>
      <c r="R9" s="318"/>
      <c r="S9" s="105" t="s">
        <v>74</v>
      </c>
      <c r="T9" s="106" t="s">
        <v>75</v>
      </c>
    </row>
    <row r="10" spans="1:21" s="121" customFormat="1" ht="11.25" customHeight="1">
      <c r="A10" s="108">
        <v>2013</v>
      </c>
      <c r="B10" s="113" t="s">
        <v>80</v>
      </c>
      <c r="C10" s="132">
        <v>811.44</v>
      </c>
      <c r="D10" s="118">
        <v>-5.32</v>
      </c>
      <c r="E10" s="118">
        <v>-4.0599999999999996</v>
      </c>
      <c r="F10" s="118">
        <v>-0.04</v>
      </c>
      <c r="G10" s="117"/>
      <c r="H10" s="108">
        <f>A10</f>
        <v>2013</v>
      </c>
      <c r="I10" s="113" t="s">
        <v>80</v>
      </c>
      <c r="J10" s="132">
        <v>836.67</v>
      </c>
      <c r="K10" s="118">
        <v>-5.5</v>
      </c>
      <c r="L10" s="118">
        <v>-5.2</v>
      </c>
      <c r="M10" s="118">
        <v>2.16</v>
      </c>
      <c r="N10" s="117"/>
      <c r="O10" s="108">
        <f>A10</f>
        <v>2013</v>
      </c>
      <c r="P10" s="113" t="s">
        <v>80</v>
      </c>
      <c r="Q10" s="132">
        <v>789.73</v>
      </c>
      <c r="R10" s="118">
        <v>-5.58</v>
      </c>
      <c r="S10" s="118">
        <v>-4.7699999999999996</v>
      </c>
      <c r="T10" s="118">
        <v>0.32</v>
      </c>
    </row>
    <row r="11" spans="1:21" s="121" customFormat="1" ht="11.25" customHeight="1">
      <c r="A11" s="133"/>
      <c r="B11" s="113" t="s">
        <v>81</v>
      </c>
      <c r="C11" s="132">
        <v>861.15</v>
      </c>
      <c r="D11" s="117">
        <f t="shared" ref="D11:D17" si="0">((C11/C10)-1)*100</f>
        <v>6.126146110618147</v>
      </c>
      <c r="E11" s="117">
        <v>1.82</v>
      </c>
      <c r="F11" s="117">
        <v>3.7</v>
      </c>
      <c r="G11" s="117"/>
      <c r="H11" s="133"/>
      <c r="I11" s="113" t="s">
        <v>81</v>
      </c>
      <c r="J11" s="132">
        <v>891.2</v>
      </c>
      <c r="K11" s="117">
        <f t="shared" ref="K11:K17" si="1">((J11/J10)-1)*100</f>
        <v>6.5175039143270386</v>
      </c>
      <c r="L11" s="117">
        <v>0.98</v>
      </c>
      <c r="M11" s="117">
        <v>8.34</v>
      </c>
      <c r="N11" s="117"/>
      <c r="O11" s="133"/>
      <c r="P11" s="113" t="s">
        <v>81</v>
      </c>
      <c r="Q11" s="132">
        <v>846.71</v>
      </c>
      <c r="R11" s="117">
        <f t="shared" ref="R11:R25" si="2">((Q11/Q10)-1)*100</f>
        <v>7.2151241563572333</v>
      </c>
      <c r="S11" s="117">
        <v>2.1</v>
      </c>
      <c r="T11" s="117">
        <v>7.14</v>
      </c>
    </row>
    <row r="12" spans="1:21" s="121" customFormat="1" ht="11.25" customHeight="1">
      <c r="A12" s="133"/>
      <c r="B12" s="113" t="s">
        <v>82</v>
      </c>
      <c r="C12" s="132">
        <v>818.12</v>
      </c>
      <c r="D12" s="117">
        <f t="shared" si="0"/>
        <v>-4.9968065958311492</v>
      </c>
      <c r="E12" s="117">
        <v>-3.27</v>
      </c>
      <c r="F12" s="117">
        <v>-1.74</v>
      </c>
      <c r="G12" s="117"/>
      <c r="H12" s="133"/>
      <c r="I12" s="113" t="s">
        <v>82</v>
      </c>
      <c r="J12" s="132">
        <v>840.27</v>
      </c>
      <c r="K12" s="117">
        <f t="shared" si="1"/>
        <v>-5.7147666068222636</v>
      </c>
      <c r="L12" s="117">
        <v>-4.79</v>
      </c>
      <c r="M12" s="117">
        <v>2</v>
      </c>
      <c r="N12" s="117"/>
      <c r="O12" s="133"/>
      <c r="P12" s="113" t="s">
        <v>82</v>
      </c>
      <c r="Q12" s="132">
        <v>837.61</v>
      </c>
      <c r="R12" s="117">
        <f t="shared" si="2"/>
        <v>-1.0747481428115879</v>
      </c>
      <c r="S12" s="117">
        <v>1</v>
      </c>
      <c r="T12" s="117">
        <v>5.96</v>
      </c>
    </row>
    <row r="13" spans="1:21" s="121" customFormat="1" ht="11.25" customHeight="1">
      <c r="A13" s="133"/>
      <c r="B13" s="113" t="s">
        <v>83</v>
      </c>
      <c r="C13" s="132">
        <v>850.41</v>
      </c>
      <c r="D13" s="117">
        <f t="shared" si="0"/>
        <v>3.9468537622842526</v>
      </c>
      <c r="E13" s="117">
        <v>0.55000000000000004</v>
      </c>
      <c r="F13" s="117">
        <v>1.78</v>
      </c>
      <c r="G13" s="117"/>
      <c r="H13" s="133"/>
      <c r="I13" s="113" t="s">
        <v>83</v>
      </c>
      <c r="J13" s="132">
        <v>839.52</v>
      </c>
      <c r="K13" s="117">
        <f t="shared" si="1"/>
        <v>-8.9257024527833462E-2</v>
      </c>
      <c r="L13" s="117">
        <v>-4.87</v>
      </c>
      <c r="M13" s="117">
        <v>-3.1</v>
      </c>
      <c r="N13" s="117"/>
      <c r="O13" s="133"/>
      <c r="P13" s="113" t="s">
        <v>83</v>
      </c>
      <c r="Q13" s="132">
        <v>837.58</v>
      </c>
      <c r="R13" s="117">
        <f t="shared" si="2"/>
        <v>-3.581619130621494E-3</v>
      </c>
      <c r="S13" s="117">
        <v>1</v>
      </c>
      <c r="T13" s="117">
        <v>1.03</v>
      </c>
    </row>
    <row r="14" spans="1:21" s="121" customFormat="1" ht="11.25" customHeight="1">
      <c r="A14" s="133"/>
      <c r="B14" s="113" t="s">
        <v>84</v>
      </c>
      <c r="C14" s="132">
        <v>855.14</v>
      </c>
      <c r="D14" s="117">
        <f t="shared" si="0"/>
        <v>0.55620230241884006</v>
      </c>
      <c r="E14" s="117">
        <v>1.1100000000000001</v>
      </c>
      <c r="F14" s="117">
        <v>2.2999999999999998</v>
      </c>
      <c r="G14" s="117"/>
      <c r="H14" s="133"/>
      <c r="I14" s="113" t="s">
        <v>84</v>
      </c>
      <c r="J14" s="132">
        <v>839.91</v>
      </c>
      <c r="K14" s="117">
        <f t="shared" si="1"/>
        <v>4.6455117209842633E-2</v>
      </c>
      <c r="L14" s="117">
        <v>-4.83</v>
      </c>
      <c r="M14" s="117">
        <v>-4.32</v>
      </c>
      <c r="N14" s="117"/>
      <c r="O14" s="133"/>
      <c r="P14" s="113" t="s">
        <v>84</v>
      </c>
      <c r="Q14" s="132">
        <v>838.23</v>
      </c>
      <c r="R14" s="117">
        <f t="shared" si="2"/>
        <v>7.7604527328722916E-2</v>
      </c>
      <c r="S14" s="117">
        <v>1.08</v>
      </c>
      <c r="T14" s="117">
        <v>1.1499999999999999</v>
      </c>
    </row>
    <row r="15" spans="1:21" s="121" customFormat="1" ht="11.25" customHeight="1">
      <c r="A15" s="133"/>
      <c r="B15" s="113" t="s">
        <v>85</v>
      </c>
      <c r="C15" s="132">
        <v>856.38</v>
      </c>
      <c r="D15" s="117">
        <f t="shared" si="0"/>
        <v>0.14500549617606495</v>
      </c>
      <c r="E15" s="117">
        <v>1.26</v>
      </c>
      <c r="F15" s="117">
        <v>2.04</v>
      </c>
      <c r="G15" s="117"/>
      <c r="H15" s="133"/>
      <c r="I15" s="113" t="s">
        <v>85</v>
      </c>
      <c r="J15" s="132">
        <v>879.53</v>
      </c>
      <c r="K15" s="117">
        <f t="shared" si="1"/>
        <v>4.7171720779607407</v>
      </c>
      <c r="L15" s="117">
        <v>-0.34</v>
      </c>
      <c r="M15" s="117">
        <v>-0.08</v>
      </c>
      <c r="N15" s="117"/>
      <c r="O15" s="133"/>
      <c r="P15" s="113" t="s">
        <v>85</v>
      </c>
      <c r="Q15" s="132">
        <v>841.72</v>
      </c>
      <c r="R15" s="117">
        <f t="shared" si="2"/>
        <v>0.41635350679407601</v>
      </c>
      <c r="S15" s="117">
        <v>1.5</v>
      </c>
      <c r="T15" s="117">
        <v>1.47</v>
      </c>
    </row>
    <row r="16" spans="1:21" s="121" customFormat="1" ht="11.25" customHeight="1">
      <c r="A16" s="133"/>
      <c r="B16" s="113" t="s">
        <v>86</v>
      </c>
      <c r="C16" s="132">
        <v>856.37</v>
      </c>
      <c r="D16" s="117">
        <f t="shared" si="0"/>
        <v>-1.1677059249426414E-3</v>
      </c>
      <c r="E16" s="117">
        <v>1.26</v>
      </c>
      <c r="F16" s="117">
        <v>1.75</v>
      </c>
      <c r="G16" s="117"/>
      <c r="H16" s="133"/>
      <c r="I16" s="113" t="s">
        <v>86</v>
      </c>
      <c r="J16" s="132">
        <v>879.23</v>
      </c>
      <c r="K16" s="117">
        <f t="shared" si="1"/>
        <v>-3.4109126465264872E-2</v>
      </c>
      <c r="L16" s="117">
        <v>-0.38</v>
      </c>
      <c r="M16" s="117">
        <v>0.03</v>
      </c>
      <c r="N16" s="117"/>
      <c r="O16" s="133"/>
      <c r="P16" s="113" t="s">
        <v>86</v>
      </c>
      <c r="Q16" s="132">
        <v>843.1</v>
      </c>
      <c r="R16" s="117">
        <f t="shared" si="2"/>
        <v>0.16395000712825514</v>
      </c>
      <c r="S16" s="117">
        <v>1.67</v>
      </c>
      <c r="T16" s="117">
        <v>1.49</v>
      </c>
    </row>
    <row r="17" spans="1:20" s="121" customFormat="1" ht="11.25" customHeight="1">
      <c r="A17" s="114"/>
      <c r="B17" s="115" t="s">
        <v>87</v>
      </c>
      <c r="C17" s="125">
        <v>857.45</v>
      </c>
      <c r="D17" s="116">
        <f t="shared" si="0"/>
        <v>0.1261137125307954</v>
      </c>
      <c r="E17" s="116">
        <v>1.38</v>
      </c>
      <c r="F17" s="116">
        <v>1.38</v>
      </c>
      <c r="G17" s="117"/>
      <c r="H17" s="114"/>
      <c r="I17" s="115" t="s">
        <v>87</v>
      </c>
      <c r="J17" s="125">
        <v>883.72</v>
      </c>
      <c r="K17" s="116">
        <f t="shared" si="1"/>
        <v>0.51067411257577078</v>
      </c>
      <c r="L17" s="116">
        <v>0.13</v>
      </c>
      <c r="M17" s="116">
        <v>0.13</v>
      </c>
      <c r="N17" s="117"/>
      <c r="O17" s="114"/>
      <c r="P17" s="115" t="s">
        <v>87</v>
      </c>
      <c r="Q17" s="125">
        <v>843.23</v>
      </c>
      <c r="R17" s="116">
        <f t="shared" si="2"/>
        <v>1.5419285968443219E-2</v>
      </c>
      <c r="S17" s="116">
        <v>1.68</v>
      </c>
      <c r="T17" s="116">
        <v>1.68</v>
      </c>
    </row>
    <row r="18" spans="1:20" s="99" customFormat="1" ht="11.25" customHeight="1">
      <c r="A18" s="134">
        <v>2014</v>
      </c>
      <c r="B18" s="113" t="s">
        <v>76</v>
      </c>
      <c r="C18" s="135">
        <v>855.33</v>
      </c>
      <c r="D18" s="119">
        <f>((C18/C17)-1)*100</f>
        <v>-0.24724473730246554</v>
      </c>
      <c r="E18" s="119">
        <f t="shared" ref="E18:E28" si="3">((C18/C$17)-1)*100</f>
        <v>-0.24724473730246554</v>
      </c>
      <c r="F18" s="119">
        <v>1.03</v>
      </c>
      <c r="G18" s="119"/>
      <c r="H18" s="134">
        <f>A18</f>
        <v>2014</v>
      </c>
      <c r="I18" s="113" t="s">
        <v>76</v>
      </c>
      <c r="J18" s="135">
        <v>879.21</v>
      </c>
      <c r="K18" s="119">
        <f>((J18/J17)-1)*100</f>
        <v>-0.51034264246593297</v>
      </c>
      <c r="L18" s="119">
        <f t="shared" ref="L18:L29" si="4">((J18/J$17)-1)*100</f>
        <v>-0.51034264246593297</v>
      </c>
      <c r="M18" s="119">
        <v>-0.46</v>
      </c>
      <c r="N18" s="119"/>
      <c r="O18" s="134">
        <f>A18</f>
        <v>2014</v>
      </c>
      <c r="P18" s="113" t="s">
        <v>76</v>
      </c>
      <c r="Q18" s="135">
        <v>851.38</v>
      </c>
      <c r="R18" s="119">
        <f t="shared" si="2"/>
        <v>0.9665215896018875</v>
      </c>
      <c r="S18" s="119">
        <f t="shared" ref="S18:S29" si="5">((Q18/Q$17)-1)*100</f>
        <v>0.9665215896018875</v>
      </c>
      <c r="T18" s="119">
        <v>2.4900000000000002</v>
      </c>
    </row>
    <row r="19" spans="1:20" ht="11.25" customHeight="1">
      <c r="A19" s="133"/>
      <c r="B19" s="113" t="s">
        <v>77</v>
      </c>
      <c r="C19" s="135">
        <v>860.62</v>
      </c>
      <c r="D19" s="119">
        <f>((C19/C18)-1)*100</f>
        <v>0.61847474074332442</v>
      </c>
      <c r="E19" s="119">
        <f t="shared" si="3"/>
        <v>0.36970085719283396</v>
      </c>
      <c r="F19" s="119">
        <v>1.02</v>
      </c>
      <c r="G19" s="119"/>
      <c r="H19" s="133"/>
      <c r="I19" s="113" t="s">
        <v>77</v>
      </c>
      <c r="J19" s="135">
        <v>882.15</v>
      </c>
      <c r="K19" s="119">
        <f>((J19/J18)-1)*100</f>
        <v>0.33439110110211612</v>
      </c>
      <c r="L19" s="119">
        <f t="shared" si="4"/>
        <v>-0.17765808174535769</v>
      </c>
      <c r="M19" s="119">
        <v>-0.28999999999999998</v>
      </c>
      <c r="N19" s="119"/>
      <c r="O19" s="133"/>
      <c r="P19" s="113" t="s">
        <v>77</v>
      </c>
      <c r="Q19" s="135">
        <v>855.07</v>
      </c>
      <c r="R19" s="119">
        <f t="shared" si="2"/>
        <v>0.43341398670395659</v>
      </c>
      <c r="S19" s="119">
        <f t="shared" si="5"/>
        <v>1.4041246160596765</v>
      </c>
      <c r="T19" s="119">
        <v>2.85</v>
      </c>
    </row>
    <row r="20" spans="1:20" ht="11.25" customHeight="1">
      <c r="A20" s="133"/>
      <c r="B20" s="113" t="s">
        <v>78</v>
      </c>
      <c r="C20" s="135">
        <v>864.37</v>
      </c>
      <c r="D20" s="119">
        <f>((C20/C19)-1)*100</f>
        <v>0.43573237898260064</v>
      </c>
      <c r="E20" s="119">
        <f t="shared" si="3"/>
        <v>0.80704414251560053</v>
      </c>
      <c r="F20" s="119">
        <v>1.39</v>
      </c>
      <c r="G20" s="119"/>
      <c r="H20" s="133"/>
      <c r="I20" s="113" t="s">
        <v>78</v>
      </c>
      <c r="J20" s="135">
        <v>884.65</v>
      </c>
      <c r="K20" s="119">
        <f>((J20/J19)-1)*100</f>
        <v>0.28339851499177282</v>
      </c>
      <c r="L20" s="119">
        <f t="shared" si="4"/>
        <v>0.10523695288100487</v>
      </c>
      <c r="M20" s="119">
        <v>0.13</v>
      </c>
      <c r="N20" s="119"/>
      <c r="O20" s="133"/>
      <c r="P20" s="113" t="s">
        <v>78</v>
      </c>
      <c r="Q20" s="135">
        <v>858.19</v>
      </c>
      <c r="R20" s="119">
        <f t="shared" si="2"/>
        <v>0.36488240728829169</v>
      </c>
      <c r="S20" s="119">
        <f t="shared" si="5"/>
        <v>1.7741304270483704</v>
      </c>
      <c r="T20" s="119">
        <v>3.27</v>
      </c>
    </row>
    <row r="21" spans="1:20" ht="11.25" customHeight="1">
      <c r="A21" s="133"/>
      <c r="B21" s="113" t="s">
        <v>79</v>
      </c>
      <c r="C21" s="135">
        <v>866.4</v>
      </c>
      <c r="D21" s="119">
        <f>((C21/C20)-1)*100</f>
        <v>0.23485313002533648</v>
      </c>
      <c r="E21" s="119">
        <f t="shared" si="3"/>
        <v>1.0437926409703202</v>
      </c>
      <c r="F21" s="119">
        <v>1.0900000000000001</v>
      </c>
      <c r="G21" s="119"/>
      <c r="H21" s="133"/>
      <c r="I21" s="113" t="s">
        <v>79</v>
      </c>
      <c r="J21" s="135">
        <v>886.08</v>
      </c>
      <c r="K21" s="119">
        <f>((J21/J20)-1)*100</f>
        <v>0.16164584864071241</v>
      </c>
      <c r="L21" s="119">
        <f t="shared" si="4"/>
        <v>0.26705291268727116</v>
      </c>
      <c r="M21" s="119">
        <v>0.08</v>
      </c>
      <c r="N21" s="119"/>
      <c r="O21" s="133"/>
      <c r="P21" s="113" t="s">
        <v>79</v>
      </c>
      <c r="Q21" s="135">
        <v>862.27</v>
      </c>
      <c r="R21" s="119">
        <f t="shared" si="2"/>
        <v>0.47541919621527651</v>
      </c>
      <c r="S21" s="119">
        <f t="shared" si="5"/>
        <v>2.2579841798797462</v>
      </c>
      <c r="T21" s="119">
        <v>3.09</v>
      </c>
    </row>
    <row r="22" spans="1:20" ht="11.25" customHeight="1">
      <c r="A22" s="133"/>
      <c r="B22" s="113" t="s">
        <v>80</v>
      </c>
      <c r="C22" s="135">
        <v>871.3</v>
      </c>
      <c r="D22" s="119">
        <f>((C22/C21)-1)*100</f>
        <v>0.56555863342566681</v>
      </c>
      <c r="E22" s="119">
        <f t="shared" si="3"/>
        <v>1.6152545337920543</v>
      </c>
      <c r="F22" s="119">
        <f t="shared" ref="F22:F27" si="6">((C22/C10)-1)*100</f>
        <v>7.3770087745242963</v>
      </c>
      <c r="G22" s="119"/>
      <c r="H22" s="133"/>
      <c r="I22" s="113" t="s">
        <v>80</v>
      </c>
      <c r="J22" s="135">
        <v>890.04</v>
      </c>
      <c r="K22" s="119">
        <f>((J22/J21)-1)*100</f>
        <v>0.44691224268689211</v>
      </c>
      <c r="L22" s="119">
        <f t="shared" si="4"/>
        <v>0.7151586475354188</v>
      </c>
      <c r="M22" s="119">
        <f t="shared" ref="M22:M37" si="7">((J22/J10)-1)*100</f>
        <v>6.3788590483703222</v>
      </c>
      <c r="N22" s="119"/>
      <c r="O22" s="133"/>
      <c r="P22" s="113" t="s">
        <v>80</v>
      </c>
      <c r="Q22" s="135">
        <v>864.36</v>
      </c>
      <c r="R22" s="119">
        <f t="shared" si="2"/>
        <v>0.24238347617335787</v>
      </c>
      <c r="S22" s="119">
        <f t="shared" si="5"/>
        <v>2.5058406365997321</v>
      </c>
      <c r="T22" s="119">
        <f t="shared" ref="T22:T34" si="8">((Q22/Q10)-1)*100</f>
        <v>9.4500652121611175</v>
      </c>
    </row>
    <row r="23" spans="1:20" s="99" customFormat="1" ht="11.25" customHeight="1">
      <c r="A23" s="133"/>
      <c r="B23" s="113" t="s">
        <v>81</v>
      </c>
      <c r="C23" s="135">
        <v>902.61</v>
      </c>
      <c r="D23" s="119">
        <f t="shared" ref="D23:D25" si="9">((C23/C22)-1)*100</f>
        <v>3.5934810053942501</v>
      </c>
      <c r="E23" s="119">
        <f t="shared" si="3"/>
        <v>5.2667794040468729</v>
      </c>
      <c r="F23" s="119">
        <f t="shared" si="6"/>
        <v>4.8144922487371566</v>
      </c>
      <c r="G23" s="119"/>
      <c r="H23" s="133"/>
      <c r="I23" s="113" t="s">
        <v>81</v>
      </c>
      <c r="J23" s="135">
        <v>891.17</v>
      </c>
      <c r="K23" s="119">
        <f t="shared" ref="K23:K25" si="10">((J23/J22)-1)*100</f>
        <v>0.12696058604106941</v>
      </c>
      <c r="L23" s="119">
        <f t="shared" si="4"/>
        <v>0.84302720318651936</v>
      </c>
      <c r="M23" s="119">
        <f t="shared" si="7"/>
        <v>-3.3662477558427106E-3</v>
      </c>
      <c r="N23" s="119"/>
      <c r="O23" s="133"/>
      <c r="P23" s="113" t="s">
        <v>81</v>
      </c>
      <c r="Q23" s="135">
        <v>868.13</v>
      </c>
      <c r="R23" s="119">
        <f t="shared" si="2"/>
        <v>0.436160858901391</v>
      </c>
      <c r="S23" s="119">
        <f t="shared" si="5"/>
        <v>2.9529309915444113</v>
      </c>
      <c r="T23" s="119">
        <f t="shared" si="8"/>
        <v>2.5297917823103422</v>
      </c>
    </row>
    <row r="24" spans="1:20" s="99" customFormat="1" ht="11.25" customHeight="1">
      <c r="A24" s="133"/>
      <c r="B24" s="113" t="s">
        <v>82</v>
      </c>
      <c r="C24" s="135">
        <v>904.71</v>
      </c>
      <c r="D24" s="119">
        <f t="shared" si="9"/>
        <v>0.23265862332568776</v>
      </c>
      <c r="E24" s="119">
        <f t="shared" si="3"/>
        <v>5.511691643827632</v>
      </c>
      <c r="F24" s="119">
        <f t="shared" si="6"/>
        <v>10.584021903877193</v>
      </c>
      <c r="G24" s="119"/>
      <c r="H24" s="133"/>
      <c r="I24" s="113" t="s">
        <v>82</v>
      </c>
      <c r="J24" s="135">
        <v>891.04</v>
      </c>
      <c r="K24" s="119">
        <f t="shared" si="10"/>
        <v>-1.4587564662182917E-2</v>
      </c>
      <c r="L24" s="119">
        <f t="shared" si="4"/>
        <v>0.82831666138594162</v>
      </c>
      <c r="M24" s="119">
        <f t="shared" si="7"/>
        <v>6.0421055137039215</v>
      </c>
      <c r="N24" s="119"/>
      <c r="O24" s="133"/>
      <c r="P24" s="113" t="s">
        <v>82</v>
      </c>
      <c r="Q24" s="135">
        <v>868.7</v>
      </c>
      <c r="R24" s="119">
        <f t="shared" si="2"/>
        <v>6.5658369138277273E-2</v>
      </c>
      <c r="S24" s="119">
        <f t="shared" si="5"/>
        <v>3.0205282070135064</v>
      </c>
      <c r="T24" s="119">
        <f t="shared" si="8"/>
        <v>3.7117512923675822</v>
      </c>
    </row>
    <row r="25" spans="1:20" s="99" customFormat="1" ht="11.25" customHeight="1">
      <c r="A25" s="133"/>
      <c r="B25" s="113" t="s">
        <v>83</v>
      </c>
      <c r="C25" s="135">
        <v>907.11</v>
      </c>
      <c r="D25" s="119">
        <f t="shared" si="9"/>
        <v>0.26527837649632513</v>
      </c>
      <c r="E25" s="119">
        <f t="shared" si="3"/>
        <v>5.7915913464341884</v>
      </c>
      <c r="F25" s="119">
        <f t="shared" si="6"/>
        <v>6.6673722086993292</v>
      </c>
      <c r="G25" s="119"/>
      <c r="H25" s="133"/>
      <c r="I25" s="113" t="s">
        <v>83</v>
      </c>
      <c r="J25" s="135">
        <v>933.87</v>
      </c>
      <c r="K25" s="119">
        <f t="shared" si="10"/>
        <v>4.806742682707843</v>
      </c>
      <c r="L25" s="119">
        <f t="shared" si="4"/>
        <v>5.6748743946046121</v>
      </c>
      <c r="M25" s="119">
        <f t="shared" si="7"/>
        <v>11.238564894225277</v>
      </c>
      <c r="N25" s="119"/>
      <c r="O25" s="133"/>
      <c r="P25" s="113" t="s">
        <v>83</v>
      </c>
      <c r="Q25" s="135">
        <v>898.69</v>
      </c>
      <c r="R25" s="119">
        <f t="shared" si="2"/>
        <v>3.4522850235984892</v>
      </c>
      <c r="S25" s="119">
        <f t="shared" si="5"/>
        <v>6.5770904735362956</v>
      </c>
      <c r="T25" s="119">
        <f t="shared" si="8"/>
        <v>7.296019484705929</v>
      </c>
    </row>
    <row r="26" spans="1:20" s="99" customFormat="1" ht="11.25" customHeight="1">
      <c r="A26" s="133"/>
      <c r="B26" s="113" t="s">
        <v>84</v>
      </c>
      <c r="C26" s="135">
        <v>906.56</v>
      </c>
      <c r="D26" s="119">
        <f>((C26/C25)-1)*100</f>
        <v>-6.0632117383785378E-2</v>
      </c>
      <c r="E26" s="119">
        <f t="shared" si="3"/>
        <v>5.7274476645868377</v>
      </c>
      <c r="F26" s="119">
        <f t="shared" si="6"/>
        <v>6.0130504946558361</v>
      </c>
      <c r="G26" s="119"/>
      <c r="H26" s="133"/>
      <c r="I26" s="113" t="s">
        <v>84</v>
      </c>
      <c r="J26" s="135">
        <v>933.61</v>
      </c>
      <c r="K26" s="119">
        <f>((J26/J25)-1)*100</f>
        <v>-2.7841134204975582E-2</v>
      </c>
      <c r="L26" s="119">
        <f t="shared" si="4"/>
        <v>5.6454533110034788</v>
      </c>
      <c r="M26" s="119">
        <f t="shared" si="7"/>
        <v>11.155957185888976</v>
      </c>
      <c r="N26" s="119"/>
      <c r="O26" s="133"/>
      <c r="P26" s="113" t="s">
        <v>84</v>
      </c>
      <c r="Q26" s="135">
        <v>899.28</v>
      </c>
      <c r="R26" s="119">
        <f>((Q26/Q25)-1)*100</f>
        <v>6.5651114399845056E-2</v>
      </c>
      <c r="S26" s="119">
        <f t="shared" si="5"/>
        <v>6.6470595211270966</v>
      </c>
      <c r="T26" s="119">
        <f t="shared" si="8"/>
        <v>7.2832038939193211</v>
      </c>
    </row>
    <row r="27" spans="1:20" s="99" customFormat="1" ht="11.25" customHeight="1">
      <c r="A27" s="133"/>
      <c r="B27" s="113" t="s">
        <v>85</v>
      </c>
      <c r="C27" s="135">
        <v>908.36</v>
      </c>
      <c r="D27" s="119">
        <f t="shared" ref="D27:D29" si="11">((C27/C26)-1)*100</f>
        <v>0.19855277091422874</v>
      </c>
      <c r="E27" s="119">
        <f t="shared" si="3"/>
        <v>5.9373724415417772</v>
      </c>
      <c r="F27" s="119">
        <f t="shared" si="6"/>
        <v>6.0697353978374169</v>
      </c>
      <c r="G27" s="119"/>
      <c r="H27" s="133"/>
      <c r="I27" s="113" t="s">
        <v>85</v>
      </c>
      <c r="J27" s="135">
        <v>931.85</v>
      </c>
      <c r="K27" s="119">
        <f t="shared" ref="K27:K29" si="12">((J27/J26)-1)*100</f>
        <v>-0.18851554717708163</v>
      </c>
      <c r="L27" s="119">
        <f t="shared" si="4"/>
        <v>5.4462952066265391</v>
      </c>
      <c r="M27" s="119">
        <f t="shared" si="7"/>
        <v>5.9486316555433127</v>
      </c>
      <c r="N27" s="119"/>
      <c r="O27" s="133"/>
      <c r="P27" s="113" t="s">
        <v>85</v>
      </c>
      <c r="Q27" s="135">
        <v>894.36</v>
      </c>
      <c r="R27" s="119">
        <f t="shared" ref="R27:R29" si="13">((Q27/Q26)-1)*100</f>
        <v>-0.5471043501467765</v>
      </c>
      <c r="S27" s="119">
        <f t="shared" si="5"/>
        <v>6.0635888191833853</v>
      </c>
      <c r="T27" s="119">
        <f t="shared" si="8"/>
        <v>6.2538611414722167</v>
      </c>
    </row>
    <row r="28" spans="1:20" s="99" customFormat="1" ht="11.25" customHeight="1">
      <c r="A28" s="136"/>
      <c r="B28" s="113" t="s">
        <v>86</v>
      </c>
      <c r="C28" s="135">
        <v>907.24</v>
      </c>
      <c r="D28" s="119">
        <f t="shared" si="11"/>
        <v>-0.12329913250253011</v>
      </c>
      <c r="E28" s="119">
        <f t="shared" si="3"/>
        <v>5.8067525803253695</v>
      </c>
      <c r="F28" s="119" t="s">
        <v>660</v>
      </c>
      <c r="G28" s="119"/>
      <c r="H28" s="136"/>
      <c r="I28" s="113" t="s">
        <v>86</v>
      </c>
      <c r="J28" s="135">
        <v>929.95</v>
      </c>
      <c r="K28" s="119">
        <f t="shared" si="12"/>
        <v>-0.20389547673981268</v>
      </c>
      <c r="L28" s="119">
        <f t="shared" si="4"/>
        <v>5.2312949803104969</v>
      </c>
      <c r="M28" s="119">
        <f t="shared" si="7"/>
        <v>5.768683962103216</v>
      </c>
      <c r="N28" s="119"/>
      <c r="O28" s="136"/>
      <c r="P28" s="113" t="s">
        <v>86</v>
      </c>
      <c r="Q28" s="135">
        <v>897.79</v>
      </c>
      <c r="R28" s="119">
        <f t="shared" si="13"/>
        <v>0.38351446844671067</v>
      </c>
      <c r="S28" s="119">
        <f t="shared" si="5"/>
        <v>6.4703580280587758</v>
      </c>
      <c r="T28" s="119">
        <f t="shared" si="8"/>
        <v>6.4867749970347388</v>
      </c>
    </row>
    <row r="29" spans="1:20" s="99" customFormat="1" ht="11.25" customHeight="1">
      <c r="A29" s="136"/>
      <c r="B29" s="113" t="s">
        <v>87</v>
      </c>
      <c r="C29" s="135">
        <v>905.66</v>
      </c>
      <c r="D29" s="119">
        <f t="shared" si="11"/>
        <v>-0.17415457872228535</v>
      </c>
      <c r="E29" s="119" t="s">
        <v>661</v>
      </c>
      <c r="F29" s="119" t="s">
        <v>661</v>
      </c>
      <c r="G29" s="119"/>
      <c r="H29" s="136"/>
      <c r="I29" s="113" t="s">
        <v>87</v>
      </c>
      <c r="J29" s="135">
        <v>933.62</v>
      </c>
      <c r="K29" s="119">
        <f t="shared" si="12"/>
        <v>0.39464487338027876</v>
      </c>
      <c r="L29" s="119">
        <f t="shared" si="4"/>
        <v>5.6465848911419814</v>
      </c>
      <c r="M29" s="119">
        <f t="shared" si="7"/>
        <v>5.6465848911419814</v>
      </c>
      <c r="N29" s="119"/>
      <c r="O29" s="136"/>
      <c r="P29" s="113" t="s">
        <v>87</v>
      </c>
      <c r="Q29" s="135">
        <v>905.88</v>
      </c>
      <c r="R29" s="119">
        <f t="shared" si="13"/>
        <v>0.9011015939139444</v>
      </c>
      <c r="S29" s="119">
        <f t="shared" si="5"/>
        <v>7.4297641212955012</v>
      </c>
      <c r="T29" s="119">
        <f t="shared" si="8"/>
        <v>7.4297641212955012</v>
      </c>
    </row>
    <row r="30" spans="1:20" s="99" customFormat="1" ht="11.25" customHeight="1">
      <c r="A30" s="108">
        <v>2015</v>
      </c>
      <c r="B30" s="109" t="s">
        <v>76</v>
      </c>
      <c r="C30" s="137">
        <v>906.19</v>
      </c>
      <c r="D30" s="138">
        <f>((C30/C29)-1)*100</f>
        <v>5.8520857717025976E-2</v>
      </c>
      <c r="E30" s="138">
        <f t="shared" ref="E30:E37" si="14">((C30/C$29)-1)*100</f>
        <v>5.8520857717025976E-2</v>
      </c>
      <c r="F30" s="138" t="s">
        <v>662</v>
      </c>
      <c r="G30" s="119"/>
      <c r="H30" s="108">
        <v>2015</v>
      </c>
      <c r="I30" s="109" t="s">
        <v>76</v>
      </c>
      <c r="J30" s="137">
        <v>933.62</v>
      </c>
      <c r="K30" s="138">
        <f>((J30/J29)-1)*100</f>
        <v>0</v>
      </c>
      <c r="L30" s="138">
        <f>((J30/J$29)-1)*100</f>
        <v>0</v>
      </c>
      <c r="M30" s="138">
        <f t="shared" si="7"/>
        <v>6.1885101397845865</v>
      </c>
      <c r="N30" s="119"/>
      <c r="O30" s="108">
        <v>2015</v>
      </c>
      <c r="P30" s="109" t="s">
        <v>76</v>
      </c>
      <c r="Q30" s="137">
        <v>907.16</v>
      </c>
      <c r="R30" s="138">
        <f>((Q30/Q29)-1)*100</f>
        <v>0.14129906830926409</v>
      </c>
      <c r="S30" s="138">
        <f>((Q30/Q$29)-1)*100</f>
        <v>0.14129906830926409</v>
      </c>
      <c r="T30" s="138">
        <f t="shared" si="8"/>
        <v>6.5517160374920724</v>
      </c>
    </row>
    <row r="31" spans="1:20" s="99" customFormat="1" ht="11.25" customHeight="1">
      <c r="A31" s="133"/>
      <c r="B31" s="113" t="s">
        <v>77</v>
      </c>
      <c r="C31" s="135">
        <v>913.51</v>
      </c>
      <c r="D31" s="119">
        <f>((C31/C30)-1)*100</f>
        <v>0.80777761838024542</v>
      </c>
      <c r="E31" s="119">
        <f t="shared" si="14"/>
        <v>0.86677119448799189</v>
      </c>
      <c r="F31" s="119" t="s">
        <v>663</v>
      </c>
      <c r="G31" s="119"/>
      <c r="H31" s="133"/>
      <c r="I31" s="113" t="s">
        <v>77</v>
      </c>
      <c r="J31" s="135">
        <v>934.54</v>
      </c>
      <c r="K31" s="119">
        <f>((J31/J30)-1)*100</f>
        <v>9.854116235727961E-2</v>
      </c>
      <c r="L31" s="119">
        <f>((J31/J$29)-1)*100</f>
        <v>9.854116235727961E-2</v>
      </c>
      <c r="M31" s="119" t="s">
        <v>660</v>
      </c>
      <c r="N31" s="119"/>
      <c r="O31" s="133"/>
      <c r="P31" s="113" t="s">
        <v>77</v>
      </c>
      <c r="Q31" s="135">
        <v>912.72</v>
      </c>
      <c r="R31" s="119">
        <f>((Q31/Q30)-1)*100</f>
        <v>0.61290180343049894</v>
      </c>
      <c r="S31" s="119" t="s">
        <v>664</v>
      </c>
      <c r="T31" s="119">
        <f t="shared" si="8"/>
        <v>6.7421380705673162</v>
      </c>
    </row>
    <row r="32" spans="1:20" s="99" customFormat="1" ht="11.25" customHeight="1">
      <c r="A32" s="133"/>
      <c r="B32" s="113" t="s">
        <v>78</v>
      </c>
      <c r="C32" s="135">
        <v>914.33</v>
      </c>
      <c r="D32" s="119">
        <f>((C32/C31)-1)*100</f>
        <v>8.976365885431381E-2</v>
      </c>
      <c r="E32" s="119">
        <f t="shared" si="14"/>
        <v>0.95731289888039139</v>
      </c>
      <c r="F32" s="119" t="s">
        <v>665</v>
      </c>
      <c r="G32" s="119"/>
      <c r="H32" s="133"/>
      <c r="I32" s="113" t="s">
        <v>78</v>
      </c>
      <c r="J32" s="135">
        <v>933.81</v>
      </c>
      <c r="K32" s="119">
        <f>((J32/J31)-1)*100</f>
        <v>-7.811329638111042E-2</v>
      </c>
      <c r="L32" s="119">
        <f>((J32/J$29)-1)*100</f>
        <v>2.0350892225962092E-2</v>
      </c>
      <c r="M32" s="119">
        <f t="shared" si="7"/>
        <v>5.5569999434804673</v>
      </c>
      <c r="N32" s="119"/>
      <c r="O32" s="133"/>
      <c r="P32" s="113" t="s">
        <v>78</v>
      </c>
      <c r="Q32" s="135">
        <v>914.92</v>
      </c>
      <c r="R32" s="119">
        <f>((Q32/Q31)-1)*100</f>
        <v>0.24103777719344244</v>
      </c>
      <c r="S32" s="119" t="s">
        <v>666</v>
      </c>
      <c r="T32" s="119">
        <f t="shared" si="8"/>
        <v>6.6104242650228962</v>
      </c>
    </row>
    <row r="33" spans="1:20" s="99" customFormat="1" ht="11.25" customHeight="1">
      <c r="A33" s="133"/>
      <c r="B33" s="113" t="s">
        <v>79</v>
      </c>
      <c r="C33" s="135">
        <v>913.78</v>
      </c>
      <c r="D33" s="119">
        <f>((C33/C32)-1)*100</f>
        <v>-6.0153336322776862E-2</v>
      </c>
      <c r="E33" s="119">
        <f t="shared" si="14"/>
        <v>0.89658370690988143</v>
      </c>
      <c r="F33" s="119" t="s">
        <v>667</v>
      </c>
      <c r="G33" s="119"/>
      <c r="H33" s="133"/>
      <c r="I33" s="113" t="s">
        <v>79</v>
      </c>
      <c r="J33" s="135">
        <v>935.45</v>
      </c>
      <c r="K33" s="119">
        <f>((J33/J32)-1)*100</f>
        <v>0.17562459172637546</v>
      </c>
      <c r="L33" s="119">
        <f t="shared" ref="L33" si="15">((J33/J$29)-1)*100</f>
        <v>0.1960112251237156</v>
      </c>
      <c r="M33" s="119" t="s">
        <v>668</v>
      </c>
      <c r="N33" s="119"/>
      <c r="O33" s="133"/>
      <c r="P33" s="113" t="s">
        <v>79</v>
      </c>
      <c r="Q33" s="135">
        <v>915.25</v>
      </c>
      <c r="R33" s="119">
        <f>((Q33/Q32)-1)*100</f>
        <v>3.6068727320426319E-2</v>
      </c>
      <c r="S33" s="119">
        <f t="shared" ref="S33:S35" si="16">((Q33/Q$29)-1)*100</f>
        <v>1.0343533359826962</v>
      </c>
      <c r="T33" s="119">
        <f t="shared" si="8"/>
        <v>6.1442471615619221</v>
      </c>
    </row>
    <row r="34" spans="1:20" s="99" customFormat="1" ht="11.25" customHeight="1">
      <c r="A34" s="133"/>
      <c r="B34" s="113" t="s">
        <v>80</v>
      </c>
      <c r="C34" s="135">
        <v>917.55</v>
      </c>
      <c r="D34" s="119">
        <f>((C34/C33)-1)*100</f>
        <v>0.41257195386197321</v>
      </c>
      <c r="E34" s="119">
        <f t="shared" si="14"/>
        <v>1.3128547136894708</v>
      </c>
      <c r="F34" s="119" t="s">
        <v>669</v>
      </c>
      <c r="G34" s="119"/>
      <c r="H34" s="133"/>
      <c r="I34" s="113" t="s">
        <v>80</v>
      </c>
      <c r="J34" s="135">
        <v>936.64</v>
      </c>
      <c r="K34" s="119">
        <f>((J34/J33)-1)*100</f>
        <v>0.12721150248542479</v>
      </c>
      <c r="L34" s="119" t="s">
        <v>670</v>
      </c>
      <c r="M34" s="119" t="s">
        <v>671</v>
      </c>
      <c r="N34" s="119"/>
      <c r="O34" s="133"/>
      <c r="P34" s="113" t="s">
        <v>80</v>
      </c>
      <c r="Q34" s="135">
        <v>916.85</v>
      </c>
      <c r="R34" s="119">
        <f>((Q34/Q33)-1)*100</f>
        <v>0.17481562414640717</v>
      </c>
      <c r="S34" s="119" t="s">
        <v>672</v>
      </c>
      <c r="T34" s="119">
        <f t="shared" si="8"/>
        <v>6.0727011893192628</v>
      </c>
    </row>
    <row r="35" spans="1:20" s="99" customFormat="1" ht="11.25" customHeight="1">
      <c r="A35" s="133"/>
      <c r="B35" s="113" t="s">
        <v>81</v>
      </c>
      <c r="C35" s="135">
        <v>948.49</v>
      </c>
      <c r="D35" s="119">
        <f t="shared" ref="D35:D37" si="17">((C35/C34)-1)*100</f>
        <v>3.3720233229796781</v>
      </c>
      <c r="E35" s="119">
        <f t="shared" si="14"/>
        <v>4.7291478038115953</v>
      </c>
      <c r="F35" s="119" t="s">
        <v>673</v>
      </c>
      <c r="G35" s="119"/>
      <c r="H35" s="133"/>
      <c r="I35" s="113" t="s">
        <v>81</v>
      </c>
      <c r="J35" s="135">
        <v>937.43</v>
      </c>
      <c r="K35" s="119">
        <f t="shared" ref="K35:K37" si="18">((J35/J34)-1)*100</f>
        <v>8.4344038264427823E-2</v>
      </c>
      <c r="L35" s="119">
        <f t="shared" ref="L35:L39" si="19">((J35/J$29)-1)*100</f>
        <v>0.40808894411001884</v>
      </c>
      <c r="M35" s="119" t="s">
        <v>674</v>
      </c>
      <c r="N35" s="119"/>
      <c r="O35" s="133"/>
      <c r="P35" s="113" t="s">
        <v>81</v>
      </c>
      <c r="Q35" s="135">
        <v>918.96</v>
      </c>
      <c r="R35" s="119">
        <f t="shared" ref="R35:R37" si="20">((Q35/Q34)-1)*100</f>
        <v>0.23013579102362236</v>
      </c>
      <c r="S35" s="119">
        <f t="shared" si="16"/>
        <v>1.4438998542853465</v>
      </c>
      <c r="T35" s="119" t="s">
        <v>675</v>
      </c>
    </row>
    <row r="36" spans="1:20" s="99" customFormat="1" ht="11.25" customHeight="1">
      <c r="A36" s="133"/>
      <c r="B36" s="113" t="s">
        <v>82</v>
      </c>
      <c r="C36" s="135">
        <v>953.11</v>
      </c>
      <c r="D36" s="119">
        <f t="shared" si="17"/>
        <v>0.4870900062204031</v>
      </c>
      <c r="E36" s="119">
        <f t="shared" si="14"/>
        <v>5.2392730163637546</v>
      </c>
      <c r="F36" s="119" t="s">
        <v>676</v>
      </c>
      <c r="G36" s="119"/>
      <c r="H36" s="133"/>
      <c r="I36" s="113" t="s">
        <v>82</v>
      </c>
      <c r="J36" s="135">
        <v>941.25</v>
      </c>
      <c r="K36" s="119">
        <f t="shared" si="18"/>
        <v>0.40749709311629356</v>
      </c>
      <c r="L36" s="119">
        <f t="shared" si="19"/>
        <v>0.81724898781088129</v>
      </c>
      <c r="M36" s="119" t="s">
        <v>677</v>
      </c>
      <c r="N36" s="119"/>
      <c r="O36" s="133"/>
      <c r="P36" s="113" t="s">
        <v>82</v>
      </c>
      <c r="Q36" s="135">
        <v>923.21</v>
      </c>
      <c r="R36" s="119">
        <f t="shared" si="20"/>
        <v>0.46247932445373507</v>
      </c>
      <c r="S36" s="119" t="s">
        <v>678</v>
      </c>
      <c r="T36" s="119" t="s">
        <v>679</v>
      </c>
    </row>
    <row r="37" spans="1:20" s="99" customFormat="1" ht="11.25" customHeight="1">
      <c r="A37" s="133"/>
      <c r="B37" s="113" t="s">
        <v>83</v>
      </c>
      <c r="C37" s="135">
        <v>954.55</v>
      </c>
      <c r="D37" s="119">
        <f t="shared" si="17"/>
        <v>0.1510843449339383</v>
      </c>
      <c r="E37" s="119">
        <f t="shared" si="14"/>
        <v>5.3982730826137804</v>
      </c>
      <c r="F37" s="119" t="s">
        <v>680</v>
      </c>
      <c r="G37" s="119"/>
      <c r="H37" s="133"/>
      <c r="I37" s="113" t="s">
        <v>83</v>
      </c>
      <c r="J37" s="135">
        <v>971.4</v>
      </c>
      <c r="K37" s="119">
        <f t="shared" si="18"/>
        <v>3.2031872509960202</v>
      </c>
      <c r="L37" s="119">
        <f t="shared" si="19"/>
        <v>4.0466142541933481</v>
      </c>
      <c r="M37" s="119">
        <f t="shared" si="7"/>
        <v>4.0187606412027232</v>
      </c>
      <c r="N37" s="119"/>
      <c r="O37" s="133"/>
      <c r="P37" s="113" t="s">
        <v>83</v>
      </c>
      <c r="Q37" s="135">
        <v>959.32</v>
      </c>
      <c r="R37" s="119">
        <f t="shared" si="20"/>
        <v>3.9113527799742309</v>
      </c>
      <c r="S37" s="119" t="s">
        <v>681</v>
      </c>
      <c r="T37" s="119" t="s">
        <v>682</v>
      </c>
    </row>
    <row r="38" spans="1:20" s="99" customFormat="1" ht="11.25" customHeight="1">
      <c r="A38" s="133"/>
      <c r="B38" s="113" t="s">
        <v>84</v>
      </c>
      <c r="C38" s="135">
        <v>953.95</v>
      </c>
      <c r="D38" s="119">
        <f>((C38/C37)-1)*100</f>
        <v>-6.28568435388277E-2</v>
      </c>
      <c r="E38" s="119" t="s">
        <v>683</v>
      </c>
      <c r="F38" s="119" t="s">
        <v>680</v>
      </c>
      <c r="G38" s="119"/>
      <c r="H38" s="133"/>
      <c r="I38" s="113" t="s">
        <v>84</v>
      </c>
      <c r="J38" s="135">
        <v>975.23</v>
      </c>
      <c r="K38" s="119">
        <f>((J38/J37)-1)*100</f>
        <v>0.39427630224417864</v>
      </c>
      <c r="L38" s="119" t="s">
        <v>684</v>
      </c>
      <c r="M38" s="119" t="s">
        <v>684</v>
      </c>
      <c r="N38" s="119"/>
      <c r="O38" s="133"/>
      <c r="P38" s="113" t="s">
        <v>84</v>
      </c>
      <c r="Q38" s="135">
        <v>958.95</v>
      </c>
      <c r="R38" s="119">
        <f>((Q38/Q37)-1)*100</f>
        <v>-3.8568986365339342E-2</v>
      </c>
      <c r="S38" s="119" t="s">
        <v>675</v>
      </c>
      <c r="T38" s="119" t="s">
        <v>685</v>
      </c>
    </row>
    <row r="39" spans="1:20" s="99" customFormat="1" ht="11.25" customHeight="1">
      <c r="A39" s="133"/>
      <c r="B39" s="113" t="s">
        <v>85</v>
      </c>
      <c r="C39" s="135">
        <v>951.92</v>
      </c>
      <c r="D39" s="119">
        <f t="shared" ref="D39:D102" si="21">((C39/C38)-1)*100</f>
        <v>-0.21279941296714622</v>
      </c>
      <c r="E39" s="119" t="s">
        <v>686</v>
      </c>
      <c r="F39" s="119" t="s">
        <v>687</v>
      </c>
      <c r="G39" s="119"/>
      <c r="H39" s="133"/>
      <c r="I39" s="113" t="s">
        <v>85</v>
      </c>
      <c r="J39" s="135">
        <v>975.57</v>
      </c>
      <c r="K39" s="119">
        <f t="shared" ref="K39:K102" si="22">((J39/J38)-1)*100</f>
        <v>3.4863570644882991E-2</v>
      </c>
      <c r="L39" s="119">
        <f t="shared" si="19"/>
        <v>4.4932627835736261</v>
      </c>
      <c r="M39" s="119" t="s">
        <v>688</v>
      </c>
      <c r="N39" s="119"/>
      <c r="O39" s="133"/>
      <c r="P39" s="113" t="s">
        <v>85</v>
      </c>
      <c r="Q39" s="135">
        <v>960.96</v>
      </c>
      <c r="R39" s="119">
        <f t="shared" ref="R39:R102" si="23">((Q39/Q38)-1)*100</f>
        <v>0.20960425465352817</v>
      </c>
      <c r="S39" s="119" t="s">
        <v>689</v>
      </c>
      <c r="T39" s="119" t="s">
        <v>690</v>
      </c>
    </row>
    <row r="40" spans="1:20" s="99" customFormat="1" ht="11.25" customHeight="1">
      <c r="A40" s="136"/>
      <c r="B40" s="113" t="s">
        <v>86</v>
      </c>
      <c r="C40" s="135">
        <v>956.37</v>
      </c>
      <c r="D40" s="119">
        <f t="shared" si="21"/>
        <v>0.46747625850911412</v>
      </c>
      <c r="E40" s="119" t="s">
        <v>691</v>
      </c>
      <c r="F40" s="119" t="s">
        <v>692</v>
      </c>
      <c r="G40" s="119"/>
      <c r="H40" s="136"/>
      <c r="I40" s="113" t="s">
        <v>86</v>
      </c>
      <c r="J40" s="135">
        <v>976.53</v>
      </c>
      <c r="K40" s="119">
        <f t="shared" si="22"/>
        <v>9.8404009963393158E-2</v>
      </c>
      <c r="L40" s="119" t="s">
        <v>693</v>
      </c>
      <c r="M40" s="119" t="s">
        <v>694</v>
      </c>
      <c r="N40" s="119"/>
      <c r="O40" s="136"/>
      <c r="P40" s="113" t="s">
        <v>86</v>
      </c>
      <c r="Q40" s="135">
        <v>963.68</v>
      </c>
      <c r="R40" s="119">
        <f t="shared" si="23"/>
        <v>0.28305028305026791</v>
      </c>
      <c r="S40" s="119" t="s">
        <v>695</v>
      </c>
      <c r="T40" s="119" t="s">
        <v>696</v>
      </c>
    </row>
    <row r="41" spans="1:20" s="99" customFormat="1" ht="11.25" customHeight="1">
      <c r="A41" s="136"/>
      <c r="B41" s="113" t="s">
        <v>87</v>
      </c>
      <c r="C41" s="135">
        <v>957.68</v>
      </c>
      <c r="D41" s="119">
        <f t="shared" si="21"/>
        <v>0.13697627487267994</v>
      </c>
      <c r="E41" s="119" t="s">
        <v>697</v>
      </c>
      <c r="F41" s="119" t="s">
        <v>697</v>
      </c>
      <c r="G41" s="119"/>
      <c r="H41" s="136"/>
      <c r="I41" s="113" t="s">
        <v>87</v>
      </c>
      <c r="J41" s="135">
        <v>980.45</v>
      </c>
      <c r="K41" s="119">
        <f t="shared" si="22"/>
        <v>0.40142135930285594</v>
      </c>
      <c r="L41" s="119" t="s">
        <v>698</v>
      </c>
      <c r="M41" s="119" t="s">
        <v>698</v>
      </c>
      <c r="N41" s="119"/>
      <c r="O41" s="136"/>
      <c r="P41" s="113" t="s">
        <v>87</v>
      </c>
      <c r="Q41" s="135">
        <v>958.47</v>
      </c>
      <c r="R41" s="119">
        <f t="shared" si="23"/>
        <v>-0.54063589573301041</v>
      </c>
      <c r="S41" s="119" t="s">
        <v>665</v>
      </c>
      <c r="T41" s="119" t="s">
        <v>665</v>
      </c>
    </row>
    <row r="42" spans="1:20" s="99" customFormat="1" ht="11.25" customHeight="1">
      <c r="A42" s="108">
        <v>2016</v>
      </c>
      <c r="B42" s="109" t="s">
        <v>76</v>
      </c>
      <c r="C42" s="137">
        <v>962.22</v>
      </c>
      <c r="D42" s="138">
        <f t="shared" si="21"/>
        <v>0.47406231726674353</v>
      </c>
      <c r="E42" s="138">
        <f t="shared" ref="E42:E51" si="24">((C42/C$41)-1)*100</f>
        <v>0.47406231726674353</v>
      </c>
      <c r="F42" s="138" t="s">
        <v>699</v>
      </c>
      <c r="G42" s="119"/>
      <c r="H42" s="108">
        <v>2016</v>
      </c>
      <c r="I42" s="109" t="s">
        <v>76</v>
      </c>
      <c r="J42" s="137">
        <v>986.36</v>
      </c>
      <c r="K42" s="138">
        <f t="shared" si="22"/>
        <v>0.60278443571828433</v>
      </c>
      <c r="L42" s="138">
        <f t="shared" ref="L42:L53" si="25">((J42/J$41)-1)*100</f>
        <v>0.60278443571828433</v>
      </c>
      <c r="M42" s="138" t="s">
        <v>677</v>
      </c>
      <c r="N42" s="119"/>
      <c r="O42" s="108">
        <v>2016</v>
      </c>
      <c r="P42" s="109" t="s">
        <v>76</v>
      </c>
      <c r="Q42" s="137">
        <v>962.3</v>
      </c>
      <c r="R42" s="138">
        <f t="shared" si="23"/>
        <v>0.39959518816445883</v>
      </c>
      <c r="S42" s="138">
        <f t="shared" ref="S42:S48" si="26">((Q42/Q$41)-1)*100</f>
        <v>0.39959518816445883</v>
      </c>
      <c r="T42" s="138" t="s">
        <v>700</v>
      </c>
    </row>
    <row r="43" spans="1:20" s="99" customFormat="1" ht="11.25" customHeight="1">
      <c r="A43" s="133"/>
      <c r="B43" s="113" t="s">
        <v>77</v>
      </c>
      <c r="C43" s="135">
        <v>968.28</v>
      </c>
      <c r="D43" s="119">
        <f t="shared" si="21"/>
        <v>0.62979360229469261</v>
      </c>
      <c r="E43" s="119" t="s">
        <v>701</v>
      </c>
      <c r="F43" s="119">
        <f t="shared" ref="F43:F48" si="27">((C43/C31)-1)*100</f>
        <v>5.9955556042079472</v>
      </c>
      <c r="G43" s="119"/>
      <c r="H43" s="133"/>
      <c r="I43" s="113" t="s">
        <v>77</v>
      </c>
      <c r="J43" s="135">
        <v>986.02</v>
      </c>
      <c r="K43" s="119">
        <f t="shared" si="22"/>
        <v>-3.4470173161926798E-2</v>
      </c>
      <c r="L43" s="119">
        <f t="shared" si="25"/>
        <v>0.56810648171756739</v>
      </c>
      <c r="M43" s="119" t="s">
        <v>702</v>
      </c>
      <c r="N43" s="119"/>
      <c r="O43" s="133"/>
      <c r="P43" s="113" t="s">
        <v>77</v>
      </c>
      <c r="Q43" s="135">
        <v>967.63</v>
      </c>
      <c r="R43" s="119">
        <f t="shared" si="23"/>
        <v>0.55388132598981343</v>
      </c>
      <c r="S43" s="119" t="s">
        <v>703</v>
      </c>
      <c r="T43" s="119" t="s">
        <v>704</v>
      </c>
    </row>
    <row r="44" spans="1:20" s="99" customFormat="1" ht="11.25" customHeight="1">
      <c r="A44" s="133"/>
      <c r="B44" s="113" t="s">
        <v>78</v>
      </c>
      <c r="C44" s="135">
        <v>974.23</v>
      </c>
      <c r="D44" s="119">
        <f t="shared" si="21"/>
        <v>0.61449167596150378</v>
      </c>
      <c r="E44" s="119" t="s">
        <v>705</v>
      </c>
      <c r="F44" s="119">
        <f t="shared" si="27"/>
        <v>6.5512451740618705</v>
      </c>
      <c r="G44" s="119"/>
      <c r="H44" s="133"/>
      <c r="I44" s="113" t="s">
        <v>78</v>
      </c>
      <c r="J44" s="135">
        <v>987.86</v>
      </c>
      <c r="K44" s="119">
        <f t="shared" si="22"/>
        <v>0.18660879089673621</v>
      </c>
      <c r="L44" s="119">
        <f t="shared" si="25"/>
        <v>0.7557754092508473</v>
      </c>
      <c r="M44" s="119">
        <f t="shared" ref="M44:M65" si="28">((J44/J32)-1)*100</f>
        <v>5.7881153553720921</v>
      </c>
      <c r="N44" s="119"/>
      <c r="O44" s="133"/>
      <c r="P44" s="113" t="s">
        <v>78</v>
      </c>
      <c r="Q44" s="135">
        <v>969.55</v>
      </c>
      <c r="R44" s="119">
        <f t="shared" si="23"/>
        <v>0.19842295092131756</v>
      </c>
      <c r="S44" s="119" t="s">
        <v>706</v>
      </c>
      <c r="T44" s="119" t="s">
        <v>662</v>
      </c>
    </row>
    <row r="45" spans="1:20" s="99" customFormat="1" ht="11.25" customHeight="1">
      <c r="A45" s="133"/>
      <c r="B45" s="113" t="s">
        <v>79</v>
      </c>
      <c r="C45" s="135">
        <v>981.24</v>
      </c>
      <c r="D45" s="119">
        <f t="shared" si="21"/>
        <v>0.7195426131406224</v>
      </c>
      <c r="E45" s="119" t="s">
        <v>707</v>
      </c>
      <c r="F45" s="119">
        <f t="shared" si="27"/>
        <v>7.3825209569042816</v>
      </c>
      <c r="G45" s="119"/>
      <c r="H45" s="133"/>
      <c r="I45" s="113" t="s">
        <v>79</v>
      </c>
      <c r="J45" s="135">
        <v>991.45</v>
      </c>
      <c r="K45" s="119">
        <f t="shared" si="22"/>
        <v>0.36341181948860157</v>
      </c>
      <c r="L45" s="119">
        <f t="shared" si="25"/>
        <v>1.1219338059054618</v>
      </c>
      <c r="M45" s="119" t="s">
        <v>708</v>
      </c>
      <c r="N45" s="119"/>
      <c r="O45" s="133"/>
      <c r="P45" s="113" t="s">
        <v>79</v>
      </c>
      <c r="Q45" s="135">
        <v>974.76</v>
      </c>
      <c r="R45" s="119">
        <f t="shared" si="23"/>
        <v>0.53736269403332759</v>
      </c>
      <c r="S45" s="119">
        <f t="shared" si="26"/>
        <v>1.6995837115402646</v>
      </c>
      <c r="T45" s="119" t="s">
        <v>709</v>
      </c>
    </row>
    <row r="46" spans="1:20" s="99" customFormat="1" ht="11.25" customHeight="1">
      <c r="A46" s="133"/>
      <c r="B46" s="113" t="s">
        <v>80</v>
      </c>
      <c r="C46" s="135">
        <v>1016.26</v>
      </c>
      <c r="D46" s="119">
        <f t="shared" si="21"/>
        <v>3.5689535689535701</v>
      </c>
      <c r="E46" s="119" t="s">
        <v>710</v>
      </c>
      <c r="F46" s="119">
        <f t="shared" si="27"/>
        <v>10.757996839409302</v>
      </c>
      <c r="G46" s="119"/>
      <c r="H46" s="133"/>
      <c r="I46" s="113" t="s">
        <v>80</v>
      </c>
      <c r="J46" s="135">
        <v>987.35</v>
      </c>
      <c r="K46" s="119">
        <f t="shared" si="22"/>
        <v>-0.41353573049573988</v>
      </c>
      <c r="L46" s="119" t="s">
        <v>711</v>
      </c>
      <c r="M46" s="119" t="s">
        <v>712</v>
      </c>
      <c r="N46" s="119"/>
      <c r="O46" s="133"/>
      <c r="P46" s="113" t="s">
        <v>80</v>
      </c>
      <c r="Q46" s="135">
        <v>978.54</v>
      </c>
      <c r="R46" s="119">
        <f t="shared" si="23"/>
        <v>0.38778776314170038</v>
      </c>
      <c r="S46" s="119" t="s">
        <v>713</v>
      </c>
      <c r="T46" s="119" t="s">
        <v>714</v>
      </c>
    </row>
    <row r="47" spans="1:20" s="99" customFormat="1" ht="11.25" customHeight="1">
      <c r="A47" s="133"/>
      <c r="B47" s="113" t="s">
        <v>81</v>
      </c>
      <c r="C47" s="135">
        <v>1018.45</v>
      </c>
      <c r="D47" s="119">
        <f t="shared" si="21"/>
        <v>0.21549603447936772</v>
      </c>
      <c r="E47" s="119" t="s">
        <v>715</v>
      </c>
      <c r="F47" s="119" t="s">
        <v>716</v>
      </c>
      <c r="G47" s="119"/>
      <c r="H47" s="133"/>
      <c r="I47" s="113" t="s">
        <v>81</v>
      </c>
      <c r="J47" s="135">
        <v>986.1</v>
      </c>
      <c r="K47" s="119">
        <f t="shared" si="22"/>
        <v>-0.12660150908998524</v>
      </c>
      <c r="L47" s="119">
        <f t="shared" si="25"/>
        <v>0.57626600030598052</v>
      </c>
      <c r="M47" s="119" t="s">
        <v>717</v>
      </c>
      <c r="N47" s="119"/>
      <c r="O47" s="133"/>
      <c r="P47" s="113" t="s">
        <v>81</v>
      </c>
      <c r="Q47" s="135">
        <v>981.92</v>
      </c>
      <c r="R47" s="119">
        <f t="shared" si="23"/>
        <v>0.34541255339588517</v>
      </c>
      <c r="S47" s="119">
        <f t="shared" si="26"/>
        <v>2.4466076142184878</v>
      </c>
      <c r="T47" s="119">
        <f t="shared" ref="T47:T49" si="29">((Q47/Q35)-1)*100</f>
        <v>6.8512231217898512</v>
      </c>
    </row>
    <row r="48" spans="1:20" s="99" customFormat="1" ht="11.25" customHeight="1">
      <c r="A48" s="133"/>
      <c r="B48" s="113" t="s">
        <v>82</v>
      </c>
      <c r="C48" s="135">
        <v>1018.29</v>
      </c>
      <c r="D48" s="119">
        <f t="shared" si="21"/>
        <v>-1.5710147773584371E-2</v>
      </c>
      <c r="E48" s="119" t="s">
        <v>718</v>
      </c>
      <c r="F48" s="119">
        <f t="shared" si="27"/>
        <v>6.8386650019410133</v>
      </c>
      <c r="G48" s="119"/>
      <c r="H48" s="133"/>
      <c r="I48" s="113" t="s">
        <v>82</v>
      </c>
      <c r="J48" s="135">
        <v>987.17</v>
      </c>
      <c r="K48" s="119">
        <f t="shared" si="22"/>
        <v>0.10850826488184584</v>
      </c>
      <c r="L48" s="119">
        <f t="shared" si="25"/>
        <v>0.68539956142585901</v>
      </c>
      <c r="M48" s="119" t="s">
        <v>719</v>
      </c>
      <c r="N48" s="119"/>
      <c r="O48" s="133"/>
      <c r="P48" s="113" t="s">
        <v>82</v>
      </c>
      <c r="Q48" s="135">
        <v>981.56</v>
      </c>
      <c r="R48" s="119">
        <f t="shared" si="23"/>
        <v>-3.6662864591818778E-2</v>
      </c>
      <c r="S48" s="119">
        <f t="shared" si="26"/>
        <v>2.4090477531899746</v>
      </c>
      <c r="T48" s="119">
        <f t="shared" si="29"/>
        <v>6.3203388178204145</v>
      </c>
    </row>
    <row r="49" spans="1:20" s="99" customFormat="1" ht="11.25" customHeight="1">
      <c r="A49" s="133"/>
      <c r="B49" s="113" t="s">
        <v>83</v>
      </c>
      <c r="C49" s="135">
        <v>1020.48</v>
      </c>
      <c r="D49" s="119">
        <f t="shared" si="21"/>
        <v>0.21506643490558641</v>
      </c>
      <c r="E49" s="119">
        <f t="shared" si="24"/>
        <v>6.557513992147701</v>
      </c>
      <c r="F49" s="119" t="s">
        <v>720</v>
      </c>
      <c r="G49" s="119"/>
      <c r="H49" s="133"/>
      <c r="I49" s="113" t="s">
        <v>83</v>
      </c>
      <c r="J49" s="135">
        <v>1037.1300000000001</v>
      </c>
      <c r="K49" s="119">
        <f t="shared" si="22"/>
        <v>5.0609317544090926</v>
      </c>
      <c r="L49" s="119">
        <f t="shared" si="25"/>
        <v>5.7810189198837403</v>
      </c>
      <c r="M49" s="119" t="s">
        <v>721</v>
      </c>
      <c r="N49" s="119"/>
      <c r="O49" s="133"/>
      <c r="P49" s="113" t="s">
        <v>83</v>
      </c>
      <c r="Q49" s="135">
        <v>1012.37</v>
      </c>
      <c r="R49" s="119">
        <f t="shared" si="23"/>
        <v>3.138880964994506</v>
      </c>
      <c r="S49" s="119" t="s">
        <v>722</v>
      </c>
      <c r="T49" s="119">
        <f t="shared" si="29"/>
        <v>5.5299587207605416</v>
      </c>
    </row>
    <row r="50" spans="1:20" s="99" customFormat="1" ht="11.25" customHeight="1">
      <c r="A50" s="133"/>
      <c r="B50" s="113" t="s">
        <v>84</v>
      </c>
      <c r="C50" s="135">
        <v>1016.17</v>
      </c>
      <c r="D50" s="119">
        <f t="shared" si="21"/>
        <v>-0.4223502665412382</v>
      </c>
      <c r="E50" s="119">
        <f t="shared" si="24"/>
        <v>6.1074680477821497</v>
      </c>
      <c r="F50" s="119" t="s">
        <v>723</v>
      </c>
      <c r="G50" s="119"/>
      <c r="H50" s="133"/>
      <c r="I50" s="113" t="s">
        <v>84</v>
      </c>
      <c r="J50" s="135">
        <v>1042.72</v>
      </c>
      <c r="K50" s="119">
        <f t="shared" si="22"/>
        <v>0.53898739791540251</v>
      </c>
      <c r="L50" s="119">
        <f t="shared" si="25"/>
        <v>6.3511652812483943</v>
      </c>
      <c r="M50" s="119">
        <f t="shared" si="28"/>
        <v>6.9204187730073974</v>
      </c>
      <c r="N50" s="119"/>
      <c r="O50" s="133"/>
      <c r="P50" s="113" t="s">
        <v>84</v>
      </c>
      <c r="Q50" s="135">
        <v>1013.14</v>
      </c>
      <c r="R50" s="119">
        <f t="shared" si="23"/>
        <v>7.6059148335083648E-2</v>
      </c>
      <c r="S50" s="119" t="s">
        <v>724</v>
      </c>
      <c r="T50" s="119" t="s">
        <v>725</v>
      </c>
    </row>
    <row r="51" spans="1:20" s="99" customFormat="1" ht="14.25" customHeight="1">
      <c r="A51" s="133"/>
      <c r="B51" s="113" t="s">
        <v>85</v>
      </c>
      <c r="C51" s="135">
        <v>1013.92</v>
      </c>
      <c r="D51" s="119">
        <f t="shared" si="21"/>
        <v>-0.22141964435085093</v>
      </c>
      <c r="E51" s="119">
        <f t="shared" si="24"/>
        <v>5.8725252694010521</v>
      </c>
      <c r="F51" s="119" t="s">
        <v>726</v>
      </c>
      <c r="G51" s="119"/>
      <c r="H51" s="133"/>
      <c r="I51" s="113" t="s">
        <v>85</v>
      </c>
      <c r="J51" s="135">
        <v>1044.6099999999999</v>
      </c>
      <c r="K51" s="119">
        <f t="shared" si="22"/>
        <v>0.1812567132115861</v>
      </c>
      <c r="L51" s="119" t="s">
        <v>727</v>
      </c>
      <c r="M51" s="119">
        <f t="shared" si="28"/>
        <v>7.0768883832015961</v>
      </c>
      <c r="N51" s="119"/>
      <c r="O51" s="133"/>
      <c r="P51" s="113" t="s">
        <v>85</v>
      </c>
      <c r="Q51" s="135">
        <v>1016.35</v>
      </c>
      <c r="R51" s="119">
        <f t="shared" si="23"/>
        <v>0.31683676490910084</v>
      </c>
      <c r="S51" s="119" t="s">
        <v>728</v>
      </c>
      <c r="T51" s="119" t="s">
        <v>729</v>
      </c>
    </row>
    <row r="52" spans="1:20" s="99" customFormat="1" ht="11.25" customHeight="1">
      <c r="A52" s="136"/>
      <c r="B52" s="113" t="s">
        <v>86</v>
      </c>
      <c r="C52" s="135">
        <v>1012.78</v>
      </c>
      <c r="D52" s="119">
        <f t="shared" si="21"/>
        <v>-0.11243490610698403</v>
      </c>
      <c r="E52" s="119" t="s">
        <v>730</v>
      </c>
      <c r="F52" s="119" t="s">
        <v>731</v>
      </c>
      <c r="G52" s="119"/>
      <c r="H52" s="136"/>
      <c r="I52" s="113" t="s">
        <v>86</v>
      </c>
      <c r="J52" s="135">
        <v>1049.95</v>
      </c>
      <c r="K52" s="119">
        <f t="shared" si="22"/>
        <v>0.51119556580925263</v>
      </c>
      <c r="L52" s="119">
        <f t="shared" si="25"/>
        <v>7.0885817736753509</v>
      </c>
      <c r="M52" s="119">
        <f t="shared" si="28"/>
        <v>7.5184582142893808</v>
      </c>
      <c r="N52" s="119"/>
      <c r="O52" s="136"/>
      <c r="P52" s="113" t="s">
        <v>86</v>
      </c>
      <c r="Q52" s="135">
        <v>1016.47</v>
      </c>
      <c r="R52" s="119">
        <f t="shared" si="23"/>
        <v>1.1806956265059121E-2</v>
      </c>
      <c r="S52" s="119" t="s">
        <v>732</v>
      </c>
      <c r="T52" s="119" t="s">
        <v>667</v>
      </c>
    </row>
    <row r="53" spans="1:20" s="99" customFormat="1" ht="11.25" customHeight="1">
      <c r="A53" s="136"/>
      <c r="B53" s="113" t="s">
        <v>87</v>
      </c>
      <c r="C53" s="135">
        <v>1016.91</v>
      </c>
      <c r="D53" s="119">
        <f t="shared" si="21"/>
        <v>0.40778846343727526</v>
      </c>
      <c r="E53" s="119" t="s">
        <v>699</v>
      </c>
      <c r="F53" s="119" t="s">
        <v>699</v>
      </c>
      <c r="G53" s="119"/>
      <c r="H53" s="136"/>
      <c r="I53" s="113" t="s">
        <v>87</v>
      </c>
      <c r="J53" s="135">
        <v>1045.45</v>
      </c>
      <c r="K53" s="119">
        <f t="shared" si="22"/>
        <v>-0.42859183770656006</v>
      </c>
      <c r="L53" s="119">
        <f t="shared" si="25"/>
        <v>6.629608853077662</v>
      </c>
      <c r="M53" s="119">
        <f t="shared" si="28"/>
        <v>6.629608853077662</v>
      </c>
      <c r="N53" s="119"/>
      <c r="O53" s="136"/>
      <c r="P53" s="113" t="s">
        <v>87</v>
      </c>
      <c r="Q53" s="135">
        <v>1017.11</v>
      </c>
      <c r="R53" s="119">
        <f t="shared" si="23"/>
        <v>6.2962999399873709E-2</v>
      </c>
      <c r="S53" s="119" t="s">
        <v>733</v>
      </c>
      <c r="T53" s="119" t="s">
        <v>733</v>
      </c>
    </row>
    <row r="54" spans="1:20" s="99" customFormat="1" ht="11.25" customHeight="1">
      <c r="A54" s="108">
        <v>2017</v>
      </c>
      <c r="B54" s="109" t="s">
        <v>76</v>
      </c>
      <c r="C54" s="137">
        <v>1016.18</v>
      </c>
      <c r="D54" s="138">
        <f t="shared" si="21"/>
        <v>-7.1786097098069934E-2</v>
      </c>
      <c r="E54" s="138">
        <f t="shared" ref="E54:E56" si="30">((C54/C$53)-1)*100</f>
        <v>-7.1786097098069934E-2</v>
      </c>
      <c r="F54" s="138" t="s">
        <v>734</v>
      </c>
      <c r="G54" s="117"/>
      <c r="H54" s="108">
        <v>2017</v>
      </c>
      <c r="I54" s="109" t="s">
        <v>76</v>
      </c>
      <c r="J54" s="137">
        <v>1047</v>
      </c>
      <c r="K54" s="138">
        <f t="shared" si="22"/>
        <v>0.14826151418048106</v>
      </c>
      <c r="L54" s="138">
        <f t="shared" ref="L54:L65" si="31">((J54/J$53)-1)*100</f>
        <v>0.14826151418048106</v>
      </c>
      <c r="M54" s="138">
        <f t="shared" si="28"/>
        <v>6.1478567662922146</v>
      </c>
      <c r="N54" s="117"/>
      <c r="O54" s="108">
        <v>2017</v>
      </c>
      <c r="P54" s="109" t="s">
        <v>76</v>
      </c>
      <c r="Q54" s="137">
        <v>1022.52</v>
      </c>
      <c r="R54" s="138">
        <f t="shared" si="23"/>
        <v>0.53189920460914308</v>
      </c>
      <c r="S54" s="138">
        <f t="shared" ref="S54:S65" si="32">((Q54/Q$53)-1)*100</f>
        <v>0.53189920460914308</v>
      </c>
      <c r="T54" s="138">
        <f t="shared" ref="T54:T68" si="33">((Q54/Q42)-1)*100</f>
        <v>6.2579237244102748</v>
      </c>
    </row>
    <row r="55" spans="1:20" s="99" customFormat="1" ht="11.25" customHeight="1">
      <c r="A55" s="133"/>
      <c r="B55" s="113" t="s">
        <v>77</v>
      </c>
      <c r="C55" s="135">
        <v>1019.43</v>
      </c>
      <c r="D55" s="119">
        <f t="shared" si="21"/>
        <v>0.3198252278139746</v>
      </c>
      <c r="E55" s="119">
        <f t="shared" si="30"/>
        <v>0.24780954066732086</v>
      </c>
      <c r="F55" s="119" t="s">
        <v>735</v>
      </c>
      <c r="G55" s="117"/>
      <c r="H55" s="133"/>
      <c r="I55" s="113" t="s">
        <v>77</v>
      </c>
      <c r="J55" s="135">
        <v>1045.8900000000001</v>
      </c>
      <c r="K55" s="119">
        <f t="shared" si="22"/>
        <v>-0.10601719197707027</v>
      </c>
      <c r="L55" s="119">
        <f t="shared" si="31"/>
        <v>4.2087139509305871E-2</v>
      </c>
      <c r="M55" s="119">
        <f t="shared" si="28"/>
        <v>6.0718849516237183</v>
      </c>
      <c r="N55" s="117"/>
      <c r="O55" s="133"/>
      <c r="P55" s="113" t="s">
        <v>77</v>
      </c>
      <c r="Q55" s="135">
        <v>1021.45</v>
      </c>
      <c r="R55" s="119">
        <f t="shared" si="23"/>
        <v>-0.10464342995735176</v>
      </c>
      <c r="S55" s="119">
        <f t="shared" si="32"/>
        <v>0.4266991770801587</v>
      </c>
      <c r="T55" s="119" t="s">
        <v>736</v>
      </c>
    </row>
    <row r="56" spans="1:20" s="99" customFormat="1" ht="11.25" customHeight="1">
      <c r="A56" s="133"/>
      <c r="B56" s="113" t="s">
        <v>78</v>
      </c>
      <c r="C56" s="135">
        <v>1021.1</v>
      </c>
      <c r="D56" s="119">
        <f t="shared" si="21"/>
        <v>0.16381703500976119</v>
      </c>
      <c r="E56" s="119">
        <f t="shared" si="30"/>
        <v>0.4120325299190819</v>
      </c>
      <c r="F56" s="119" t="s">
        <v>737</v>
      </c>
      <c r="G56" s="117"/>
      <c r="H56" s="133"/>
      <c r="I56" s="113" t="s">
        <v>78</v>
      </c>
      <c r="J56" s="135">
        <v>1050.8399999999999</v>
      </c>
      <c r="K56" s="119">
        <f t="shared" si="22"/>
        <v>0.47328112899061026</v>
      </c>
      <c r="L56" s="119" t="s">
        <v>738</v>
      </c>
      <c r="M56" s="119" t="s">
        <v>739</v>
      </c>
      <c r="N56" s="117"/>
      <c r="O56" s="133"/>
      <c r="P56" s="113" t="s">
        <v>78</v>
      </c>
      <c r="Q56" s="135">
        <v>1021.87</v>
      </c>
      <c r="R56" s="119">
        <f t="shared" si="23"/>
        <v>4.1118018503105702E-2</v>
      </c>
      <c r="S56" s="119">
        <f t="shared" si="32"/>
        <v>0.46799264582984001</v>
      </c>
      <c r="T56" s="119" t="s">
        <v>740</v>
      </c>
    </row>
    <row r="57" spans="1:20" s="99" customFormat="1" ht="11.25" customHeight="1">
      <c r="A57" s="133"/>
      <c r="B57" s="113" t="s">
        <v>79</v>
      </c>
      <c r="C57" s="135">
        <v>1021.14</v>
      </c>
      <c r="D57" s="119">
        <f>((C57/C56)-1)*100</f>
        <v>3.9173440407269666E-3</v>
      </c>
      <c r="E57" s="119" t="s">
        <v>741</v>
      </c>
      <c r="F57" s="119" t="s">
        <v>742</v>
      </c>
      <c r="G57" s="117"/>
      <c r="H57" s="133"/>
      <c r="I57" s="113" t="s">
        <v>79</v>
      </c>
      <c r="J57" s="135">
        <v>1049.93</v>
      </c>
      <c r="K57" s="119">
        <f>((J57/J56)-1)*100</f>
        <v>-8.6597388755649263E-2</v>
      </c>
      <c r="L57" s="119" t="s">
        <v>743</v>
      </c>
      <c r="M57" s="119" t="s">
        <v>681</v>
      </c>
      <c r="N57" s="117"/>
      <c r="O57" s="133"/>
      <c r="P57" s="113" t="s">
        <v>79</v>
      </c>
      <c r="Q57" s="135">
        <v>1024.05</v>
      </c>
      <c r="R57" s="119">
        <f>((Q57/Q56)-1)*100</f>
        <v>0.21333437717125925</v>
      </c>
      <c r="S57" s="119">
        <f>((Q57/Q$53)-1)*100</f>
        <v>0.68232541219730436</v>
      </c>
      <c r="T57" s="119">
        <f>((Q57/Q45)-1)*100</f>
        <v>5.0566293241413263</v>
      </c>
    </row>
    <row r="58" spans="1:20" s="97" customFormat="1" ht="11.25" customHeight="1">
      <c r="A58" s="139"/>
      <c r="B58" s="113" t="s">
        <v>80</v>
      </c>
      <c r="C58" s="135">
        <v>1023.64</v>
      </c>
      <c r="D58" s="119">
        <f t="shared" si="21"/>
        <v>0.24482441193176552</v>
      </c>
      <c r="E58" s="119" t="s">
        <v>744</v>
      </c>
      <c r="F58" s="119">
        <f t="shared" ref="F58:F61" si="34">((C58/C46)-1)*100</f>
        <v>0.72619211619073809</v>
      </c>
      <c r="G58" s="119"/>
      <c r="H58" s="139"/>
      <c r="I58" s="113" t="s">
        <v>80</v>
      </c>
      <c r="J58" s="135">
        <v>1047.47</v>
      </c>
      <c r="K58" s="119">
        <f t="shared" si="22"/>
        <v>-0.23430133437467582</v>
      </c>
      <c r="L58" s="119">
        <f t="shared" si="31"/>
        <v>0.19321823138360728</v>
      </c>
      <c r="M58" s="119" t="s">
        <v>745</v>
      </c>
      <c r="N58" s="119"/>
      <c r="O58" s="139"/>
      <c r="P58" s="113" t="s">
        <v>80</v>
      </c>
      <c r="Q58" s="135">
        <v>1025.52</v>
      </c>
      <c r="R58" s="119">
        <f t="shared" si="23"/>
        <v>0.14354767833602011</v>
      </c>
      <c r="S58" s="119" t="s">
        <v>746</v>
      </c>
      <c r="T58" s="119">
        <f t="shared" si="33"/>
        <v>4.8010301060763982</v>
      </c>
    </row>
    <row r="59" spans="1:20" s="97" customFormat="1" ht="11.25" customHeight="1">
      <c r="A59" s="139"/>
      <c r="B59" s="113" t="s">
        <v>81</v>
      </c>
      <c r="C59" s="135">
        <v>1026.75</v>
      </c>
      <c r="D59" s="119">
        <f t="shared" si="21"/>
        <v>0.30381774842718201</v>
      </c>
      <c r="E59" s="119" t="s">
        <v>703</v>
      </c>
      <c r="F59" s="119">
        <f t="shared" si="34"/>
        <v>0.8149639157543298</v>
      </c>
      <c r="G59" s="119"/>
      <c r="H59" s="133"/>
      <c r="I59" s="113" t="s">
        <v>81</v>
      </c>
      <c r="J59" s="135">
        <v>1052.1099999999999</v>
      </c>
      <c r="K59" s="119">
        <f t="shared" si="22"/>
        <v>0.44297211375980972</v>
      </c>
      <c r="L59" s="119" t="s">
        <v>747</v>
      </c>
      <c r="M59" s="119" t="s">
        <v>748</v>
      </c>
      <c r="N59" s="119"/>
      <c r="O59" s="133"/>
      <c r="P59" s="113" t="s">
        <v>81</v>
      </c>
      <c r="Q59" s="135">
        <v>1030.3399999999999</v>
      </c>
      <c r="R59" s="119">
        <f t="shared" si="23"/>
        <v>0.47000546064435156</v>
      </c>
      <c r="S59" s="119">
        <f t="shared" si="32"/>
        <v>1.3007442656153057</v>
      </c>
      <c r="T59" s="119">
        <f t="shared" si="33"/>
        <v>4.9311552875997977</v>
      </c>
    </row>
    <row r="60" spans="1:20" s="99" customFormat="1" ht="11.25" customHeight="1">
      <c r="A60" s="133"/>
      <c r="B60" s="113" t="s">
        <v>82</v>
      </c>
      <c r="C60" s="135">
        <v>1048.72</v>
      </c>
      <c r="D60" s="119">
        <f t="shared" si="21"/>
        <v>2.1397613830046236</v>
      </c>
      <c r="E60" s="119" t="s">
        <v>749</v>
      </c>
      <c r="F60" s="119">
        <f t="shared" si="34"/>
        <v>2.9883432028204204</v>
      </c>
      <c r="G60" s="117"/>
      <c r="H60" s="133"/>
      <c r="I60" s="113" t="s">
        <v>82</v>
      </c>
      <c r="J60" s="135">
        <v>1052.3800000000001</v>
      </c>
      <c r="K60" s="119">
        <f t="shared" si="22"/>
        <v>2.5662715875740538E-2</v>
      </c>
      <c r="L60" s="119">
        <f t="shared" si="31"/>
        <v>0.66287244727152306</v>
      </c>
      <c r="M60" s="119" t="s">
        <v>750</v>
      </c>
      <c r="N60" s="117"/>
      <c r="O60" s="133"/>
      <c r="P60" s="113" t="s">
        <v>82</v>
      </c>
      <c r="Q60" s="135">
        <v>1025.72</v>
      </c>
      <c r="R60" s="119">
        <f t="shared" si="23"/>
        <v>-0.44839567521399726</v>
      </c>
      <c r="S60" s="119" t="s">
        <v>751</v>
      </c>
      <c r="T60" s="119">
        <f t="shared" si="33"/>
        <v>4.4989608378499524</v>
      </c>
    </row>
    <row r="61" spans="1:20" s="99" customFormat="1" ht="11.25" customHeight="1">
      <c r="A61" s="133"/>
      <c r="B61" s="113" t="s">
        <v>83</v>
      </c>
      <c r="C61" s="135">
        <v>1050.53</v>
      </c>
      <c r="D61" s="119">
        <f t="shared" si="21"/>
        <v>0.1725913494545761</v>
      </c>
      <c r="E61" s="119" t="s">
        <v>752</v>
      </c>
      <c r="F61" s="119">
        <f t="shared" si="34"/>
        <v>2.9446926936343543</v>
      </c>
      <c r="G61" s="117"/>
      <c r="H61" s="133"/>
      <c r="I61" s="113" t="s">
        <v>83</v>
      </c>
      <c r="J61" s="135">
        <v>1054.1500000000001</v>
      </c>
      <c r="K61" s="119">
        <f t="shared" si="22"/>
        <v>0.16819019745719643</v>
      </c>
      <c r="L61" s="119">
        <f t="shared" si="31"/>
        <v>0.83217753120665705</v>
      </c>
      <c r="M61" s="119">
        <f t="shared" si="28"/>
        <v>1.6410671757638884</v>
      </c>
      <c r="N61" s="117"/>
      <c r="O61" s="133"/>
      <c r="P61" s="113" t="s">
        <v>83</v>
      </c>
      <c r="Q61" s="135">
        <v>1033.08</v>
      </c>
      <c r="R61" s="119">
        <f t="shared" si="23"/>
        <v>0.71754474905432186</v>
      </c>
      <c r="S61" s="119">
        <f t="shared" si="32"/>
        <v>1.5701349903156858</v>
      </c>
      <c r="T61" s="119" t="s">
        <v>753</v>
      </c>
    </row>
    <row r="62" spans="1:20" s="97" customFormat="1" ht="11.25" customHeight="1">
      <c r="A62" s="133"/>
      <c r="B62" s="113" t="s">
        <v>84</v>
      </c>
      <c r="C62" s="135">
        <v>1055.0899999999999</v>
      </c>
      <c r="D62" s="119">
        <f t="shared" si="21"/>
        <v>0.43406661399483237</v>
      </c>
      <c r="E62" s="119" t="s">
        <v>754</v>
      </c>
      <c r="F62" s="119" t="s">
        <v>755</v>
      </c>
      <c r="G62" s="119"/>
      <c r="H62" s="133"/>
      <c r="I62" s="113" t="s">
        <v>84</v>
      </c>
      <c r="J62" s="135">
        <v>1054.72</v>
      </c>
      <c r="K62" s="119">
        <f t="shared" si="22"/>
        <v>5.4072001138361081E-2</v>
      </c>
      <c r="L62" s="119" t="s">
        <v>756</v>
      </c>
      <c r="M62" s="119" t="s">
        <v>757</v>
      </c>
      <c r="N62" s="119"/>
      <c r="O62" s="133"/>
      <c r="P62" s="113" t="s">
        <v>84</v>
      </c>
      <c r="Q62" s="135">
        <v>1036.77</v>
      </c>
      <c r="R62" s="119">
        <f t="shared" si="23"/>
        <v>0.35718434196772009</v>
      </c>
      <c r="S62" s="119">
        <f t="shared" si="32"/>
        <v>1.9329276086165637</v>
      </c>
      <c r="T62" s="119">
        <f t="shared" si="33"/>
        <v>2.3323528831158624</v>
      </c>
    </row>
    <row r="63" spans="1:20" s="97" customFormat="1" ht="11.25" customHeight="1">
      <c r="A63" s="133"/>
      <c r="B63" s="113" t="s">
        <v>85</v>
      </c>
      <c r="C63" s="135">
        <v>1056.21</v>
      </c>
      <c r="D63" s="119">
        <f t="shared" si="21"/>
        <v>0.1061520818129269</v>
      </c>
      <c r="E63" s="119" t="s">
        <v>758</v>
      </c>
      <c r="F63" s="119" t="s">
        <v>759</v>
      </c>
      <c r="G63" s="119"/>
      <c r="H63" s="133"/>
      <c r="I63" s="113" t="s">
        <v>85</v>
      </c>
      <c r="J63" s="135">
        <v>1061.1600000000001</v>
      </c>
      <c r="K63" s="119">
        <f t="shared" si="22"/>
        <v>0.61058859223301898</v>
      </c>
      <c r="L63" s="119">
        <f t="shared" si="31"/>
        <v>1.5027021856616862</v>
      </c>
      <c r="M63" s="119">
        <f t="shared" si="28"/>
        <v>1.5843233359818631</v>
      </c>
      <c r="N63" s="119"/>
      <c r="O63" s="133"/>
      <c r="P63" s="113" t="s">
        <v>85</v>
      </c>
      <c r="Q63" s="135">
        <v>1062.33</v>
      </c>
      <c r="R63" s="119">
        <f t="shared" si="23"/>
        <v>2.4653491131109151</v>
      </c>
      <c r="S63" s="119">
        <f t="shared" si="32"/>
        <v>4.445930135383569</v>
      </c>
      <c r="T63" s="119">
        <f t="shared" si="33"/>
        <v>4.5240320755645103</v>
      </c>
    </row>
    <row r="64" spans="1:20" s="97" customFormat="1" ht="11.25" customHeight="1">
      <c r="A64" s="133"/>
      <c r="B64" s="113" t="s">
        <v>86</v>
      </c>
      <c r="C64" s="135">
        <v>1063.1600000000001</v>
      </c>
      <c r="D64" s="119">
        <f t="shared" si="21"/>
        <v>0.65801308451918228</v>
      </c>
      <c r="E64" s="119" t="s">
        <v>760</v>
      </c>
      <c r="F64" s="119" t="s">
        <v>761</v>
      </c>
      <c r="G64" s="119"/>
      <c r="H64" s="133"/>
      <c r="I64" s="113" t="s">
        <v>86</v>
      </c>
      <c r="J64" s="135">
        <v>1079.28</v>
      </c>
      <c r="K64" s="119">
        <f t="shared" si="22"/>
        <v>1.7075653058916451</v>
      </c>
      <c r="L64" s="119" t="s">
        <v>762</v>
      </c>
      <c r="M64" s="119">
        <f t="shared" si="28"/>
        <v>2.7934663555407413</v>
      </c>
      <c r="N64" s="119"/>
      <c r="O64" s="133"/>
      <c r="P64" s="113" t="s">
        <v>86</v>
      </c>
      <c r="Q64" s="135">
        <v>1067.3</v>
      </c>
      <c r="R64" s="119">
        <f t="shared" si="23"/>
        <v>0.46783956021199113</v>
      </c>
      <c r="S64" s="119" t="s">
        <v>763</v>
      </c>
      <c r="T64" s="119">
        <f t="shared" si="33"/>
        <v>5.0006394679626531</v>
      </c>
    </row>
    <row r="65" spans="1:20" s="97" customFormat="1" ht="11.25" customHeight="1">
      <c r="A65" s="133"/>
      <c r="B65" s="113" t="s">
        <v>87</v>
      </c>
      <c r="C65" s="135">
        <v>1060.03</v>
      </c>
      <c r="D65" s="119">
        <f t="shared" si="21"/>
        <v>-0.29440535761315889</v>
      </c>
      <c r="E65" s="119" t="s">
        <v>764</v>
      </c>
      <c r="F65" s="119" t="s">
        <v>764</v>
      </c>
      <c r="G65" s="119"/>
      <c r="H65" s="133"/>
      <c r="I65" s="113" t="s">
        <v>87</v>
      </c>
      <c r="J65" s="135">
        <v>1079.1600000000001</v>
      </c>
      <c r="K65" s="119">
        <f t="shared" si="22"/>
        <v>-1.1118523460074137E-2</v>
      </c>
      <c r="L65" s="119">
        <f t="shared" si="31"/>
        <v>3.2244488019513184</v>
      </c>
      <c r="M65" s="119">
        <f t="shared" si="28"/>
        <v>3.2244488019513184</v>
      </c>
      <c r="N65" s="119"/>
      <c r="O65" s="133"/>
      <c r="P65" s="113" t="s">
        <v>87</v>
      </c>
      <c r="Q65" s="135">
        <v>1069.48</v>
      </c>
      <c r="R65" s="119">
        <f t="shared" si="23"/>
        <v>0.20425372435117772</v>
      </c>
      <c r="S65" s="119">
        <f t="shared" si="32"/>
        <v>5.1489022819557473</v>
      </c>
      <c r="T65" s="119">
        <f t="shared" si="33"/>
        <v>5.1489022819557473</v>
      </c>
    </row>
    <row r="66" spans="1:20" s="97" customFormat="1" ht="11.25" customHeight="1">
      <c r="A66" s="108">
        <v>2018</v>
      </c>
      <c r="B66" s="109" t="s">
        <v>76</v>
      </c>
      <c r="C66" s="137">
        <v>1058.24</v>
      </c>
      <c r="D66" s="138">
        <f t="shared" si="21"/>
        <v>-0.16886314538266944</v>
      </c>
      <c r="E66" s="138">
        <f t="shared" ref="E66:E70" si="35">((C66/C$65)-1)*100</f>
        <v>-0.16886314538266944</v>
      </c>
      <c r="F66" s="138" t="s">
        <v>765</v>
      </c>
      <c r="G66" s="119"/>
      <c r="H66" s="108">
        <v>2018</v>
      </c>
      <c r="I66" s="109" t="s">
        <v>76</v>
      </c>
      <c r="J66" s="137">
        <v>1074.32</v>
      </c>
      <c r="K66" s="138">
        <f t="shared" si="22"/>
        <v>-0.44849697913192932</v>
      </c>
      <c r="L66" s="138">
        <f t="shared" ref="L66:L75" si="36">((J66/J$65)-1)*100</f>
        <v>-0.44849697913192932</v>
      </c>
      <c r="M66" s="138" t="s">
        <v>766</v>
      </c>
      <c r="N66" s="119"/>
      <c r="O66" s="108">
        <v>2018</v>
      </c>
      <c r="P66" s="109" t="s">
        <v>76</v>
      </c>
      <c r="Q66" s="137">
        <v>1069.1500000000001</v>
      </c>
      <c r="R66" s="138">
        <f t="shared" si="23"/>
        <v>-3.0856116991428983E-2</v>
      </c>
      <c r="S66" s="138">
        <f t="shared" ref="S66:S67" si="37">((Q66/Q$65)-1)*100</f>
        <v>-3.0856116991428983E-2</v>
      </c>
      <c r="T66" s="138">
        <f t="shared" si="33"/>
        <v>4.5603019989829185</v>
      </c>
    </row>
    <row r="67" spans="1:20" s="97" customFormat="1" ht="11.25" customHeight="1">
      <c r="A67" s="133"/>
      <c r="B67" s="113" t="s">
        <v>77</v>
      </c>
      <c r="C67" s="135">
        <v>1059.6099999999999</v>
      </c>
      <c r="D67" s="119">
        <f t="shared" si="21"/>
        <v>0.12946023586331012</v>
      </c>
      <c r="E67" s="119">
        <f t="shared" si="35"/>
        <v>-3.9621520145660671E-2</v>
      </c>
      <c r="F67" s="119" t="s">
        <v>767</v>
      </c>
      <c r="G67" s="119"/>
      <c r="H67" s="133"/>
      <c r="I67" s="113" t="s">
        <v>77</v>
      </c>
      <c r="J67" s="135">
        <v>1072.19</v>
      </c>
      <c r="K67" s="119">
        <f t="shared" si="22"/>
        <v>-0.19826494899097824</v>
      </c>
      <c r="L67" s="119">
        <f t="shared" si="36"/>
        <v>-0.64587271581600936</v>
      </c>
      <c r="M67" s="119">
        <f t="shared" ref="M67:M73" si="38">((J67/J55)-1)*100</f>
        <v>2.5146047863541909</v>
      </c>
      <c r="N67" s="119"/>
      <c r="O67" s="133"/>
      <c r="P67" s="113" t="s">
        <v>77</v>
      </c>
      <c r="Q67" s="135">
        <v>1076.22</v>
      </c>
      <c r="R67" s="119">
        <f t="shared" si="23"/>
        <v>0.66127297385774053</v>
      </c>
      <c r="S67" s="119">
        <f t="shared" si="37"/>
        <v>0.63021281370385651</v>
      </c>
      <c r="T67" s="119">
        <f t="shared" si="33"/>
        <v>5.361985412893433</v>
      </c>
    </row>
    <row r="68" spans="1:20" s="97" customFormat="1" ht="11.25" customHeight="1">
      <c r="A68" s="133"/>
      <c r="B68" s="113" t="s">
        <v>78</v>
      </c>
      <c r="C68" s="135">
        <v>1063.51</v>
      </c>
      <c r="D68" s="119">
        <f t="shared" si="21"/>
        <v>0.36805994658413166</v>
      </c>
      <c r="E68" s="119">
        <f t="shared" si="35"/>
        <v>0.32829259549258527</v>
      </c>
      <c r="F68" s="119">
        <f t="shared" ref="F68:F70" si="39">((C68/C56)-1)*100</f>
        <v>4.1533640191949717</v>
      </c>
      <c r="G68" s="119"/>
      <c r="H68" s="133"/>
      <c r="I68" s="113" t="s">
        <v>78</v>
      </c>
      <c r="J68" s="135">
        <v>1075.05</v>
      </c>
      <c r="K68" s="119">
        <f t="shared" si="22"/>
        <v>0.2667437674292783</v>
      </c>
      <c r="L68" s="119">
        <f t="shared" si="36"/>
        <v>-0.38085177360169808</v>
      </c>
      <c r="M68" s="119" t="s">
        <v>768</v>
      </c>
      <c r="N68" s="119"/>
      <c r="O68" s="133"/>
      <c r="P68" s="113" t="s">
        <v>78</v>
      </c>
      <c r="Q68" s="135">
        <v>1074.77</v>
      </c>
      <c r="R68" s="119">
        <f t="shared" si="23"/>
        <v>-0.13473081711917745</v>
      </c>
      <c r="S68" s="119" t="s">
        <v>769</v>
      </c>
      <c r="T68" s="119">
        <f t="shared" si="33"/>
        <v>5.1767837396146321</v>
      </c>
    </row>
    <row r="69" spans="1:20" s="97" customFormat="1" ht="11.25" customHeight="1">
      <c r="A69" s="139"/>
      <c r="B69" s="113" t="s">
        <v>79</v>
      </c>
      <c r="C69" s="135">
        <v>1063.08</v>
      </c>
      <c r="D69" s="119">
        <f t="shared" si="21"/>
        <v>-4.0432153905467505E-2</v>
      </c>
      <c r="E69" s="119">
        <f t="shared" si="35"/>
        <v>0.28772770581964036</v>
      </c>
      <c r="F69" s="119" t="s">
        <v>770</v>
      </c>
      <c r="G69" s="119"/>
      <c r="H69" s="139"/>
      <c r="I69" s="113" t="s">
        <v>79</v>
      </c>
      <c r="J69" s="135">
        <v>1074.8399999999999</v>
      </c>
      <c r="K69" s="119">
        <f t="shared" si="22"/>
        <v>-1.9533975163954498E-2</v>
      </c>
      <c r="L69" s="119">
        <f t="shared" si="36"/>
        <v>-0.40031135327478484</v>
      </c>
      <c r="M69" s="119" t="s">
        <v>771</v>
      </c>
      <c r="N69" s="119"/>
      <c r="O69" s="139"/>
      <c r="P69" s="113" t="s">
        <v>79</v>
      </c>
      <c r="Q69" s="135">
        <v>1082.24</v>
      </c>
      <c r="R69" s="119">
        <f t="shared" si="23"/>
        <v>0.69503242554220801</v>
      </c>
      <c r="S69" s="119" t="s">
        <v>672</v>
      </c>
      <c r="T69" s="119" t="s">
        <v>772</v>
      </c>
    </row>
    <row r="70" spans="1:20" s="97" customFormat="1" ht="11.25" customHeight="1">
      <c r="A70" s="139"/>
      <c r="B70" s="113" t="s">
        <v>80</v>
      </c>
      <c r="C70" s="135">
        <v>1061.9000000000001</v>
      </c>
      <c r="D70" s="119">
        <f t="shared" si="21"/>
        <v>-0.1109982315535829</v>
      </c>
      <c r="E70" s="119">
        <f t="shared" si="35"/>
        <v>0.17641010160089898</v>
      </c>
      <c r="F70" s="119">
        <f t="shared" si="39"/>
        <v>3.7376421398147786</v>
      </c>
      <c r="G70" s="119"/>
      <c r="H70" s="139"/>
      <c r="I70" s="113" t="s">
        <v>80</v>
      </c>
      <c r="J70" s="135">
        <v>1077.3900000000001</v>
      </c>
      <c r="K70" s="119">
        <f t="shared" si="22"/>
        <v>0.23724461315173251</v>
      </c>
      <c r="L70" s="119">
        <f t="shared" si="36"/>
        <v>-0.16401645724452019</v>
      </c>
      <c r="M70" s="119">
        <f t="shared" si="38"/>
        <v>2.8564063887271285</v>
      </c>
      <c r="N70" s="119"/>
      <c r="O70" s="139"/>
      <c r="P70" s="113" t="s">
        <v>80</v>
      </c>
      <c r="Q70" s="135">
        <v>1081.49</v>
      </c>
      <c r="R70" s="119">
        <f t="shared" si="23"/>
        <v>-6.9300709639263935E-2</v>
      </c>
      <c r="S70" s="119" t="s">
        <v>773</v>
      </c>
      <c r="T70" s="119" t="s">
        <v>774</v>
      </c>
    </row>
    <row r="71" spans="1:20" s="97" customFormat="1" ht="11.25" customHeight="1">
      <c r="A71" s="139"/>
      <c r="B71" s="113" t="s">
        <v>81</v>
      </c>
      <c r="C71" s="135">
        <v>1064.6400000000001</v>
      </c>
      <c r="D71" s="119">
        <f t="shared" si="21"/>
        <v>0.25802806290611269</v>
      </c>
      <c r="E71" s="119" t="s">
        <v>775</v>
      </c>
      <c r="F71" s="119" t="s">
        <v>776</v>
      </c>
      <c r="G71" s="119"/>
      <c r="H71" s="139"/>
      <c r="I71" s="113" t="s">
        <v>81</v>
      </c>
      <c r="J71" s="135">
        <v>1079.96</v>
      </c>
      <c r="K71" s="119">
        <f t="shared" si="22"/>
        <v>0.23853943325999882</v>
      </c>
      <c r="L71" s="119" t="s">
        <v>777</v>
      </c>
      <c r="M71" s="119" t="s">
        <v>778</v>
      </c>
      <c r="N71" s="119"/>
      <c r="O71" s="139"/>
      <c r="P71" s="113" t="s">
        <v>81</v>
      </c>
      <c r="Q71" s="135">
        <v>1080.3800000000001</v>
      </c>
      <c r="R71" s="119">
        <f t="shared" si="23"/>
        <v>-0.10263617786571144</v>
      </c>
      <c r="S71" s="119" t="s">
        <v>779</v>
      </c>
      <c r="T71" s="119" t="s">
        <v>780</v>
      </c>
    </row>
    <row r="72" spans="1:20" s="97" customFormat="1" ht="11.25" customHeight="1">
      <c r="A72" s="139"/>
      <c r="B72" s="113" t="s">
        <v>82</v>
      </c>
      <c r="C72" s="135">
        <v>1082.28</v>
      </c>
      <c r="D72" s="119">
        <f t="shared" si="21"/>
        <v>1.6568981064021493</v>
      </c>
      <c r="E72" s="119" t="s">
        <v>781</v>
      </c>
      <c r="F72" s="119" t="s">
        <v>782</v>
      </c>
      <c r="G72" s="119"/>
      <c r="H72" s="139"/>
      <c r="I72" s="113" t="s">
        <v>82</v>
      </c>
      <c r="J72" s="135">
        <v>1081.92</v>
      </c>
      <c r="K72" s="119">
        <f t="shared" si="22"/>
        <v>0.18148820326679971</v>
      </c>
      <c r="L72" s="119">
        <f t="shared" si="36"/>
        <v>0.25575447570331811</v>
      </c>
      <c r="M72" s="119">
        <f t="shared" si="38"/>
        <v>2.8069708660369841</v>
      </c>
      <c r="N72" s="119"/>
      <c r="O72" s="139"/>
      <c r="P72" s="113" t="s">
        <v>82</v>
      </c>
      <c r="Q72" s="135">
        <v>1084.8699999999999</v>
      </c>
      <c r="R72" s="119">
        <f t="shared" si="23"/>
        <v>0.41559451304169492</v>
      </c>
      <c r="S72" s="119" t="s">
        <v>783</v>
      </c>
      <c r="T72" s="119" t="s">
        <v>665</v>
      </c>
    </row>
    <row r="73" spans="1:20" s="97" customFormat="1" ht="11.25" customHeight="1">
      <c r="A73" s="139"/>
      <c r="B73" s="113" t="s">
        <v>83</v>
      </c>
      <c r="C73" s="135">
        <v>1083.18</v>
      </c>
      <c r="D73" s="119">
        <f t="shared" si="21"/>
        <v>8.3157778024189888E-2</v>
      </c>
      <c r="E73" s="119" t="s">
        <v>784</v>
      </c>
      <c r="F73" s="119" t="s">
        <v>785</v>
      </c>
      <c r="G73" s="119"/>
      <c r="H73" s="139"/>
      <c r="I73" s="113" t="s">
        <v>83</v>
      </c>
      <c r="J73" s="135">
        <v>1088.98</v>
      </c>
      <c r="K73" s="119">
        <f t="shared" si="22"/>
        <v>0.65254362614610706</v>
      </c>
      <c r="L73" s="119">
        <f t="shared" si="36"/>
        <v>0.9099670113792202</v>
      </c>
      <c r="M73" s="119">
        <f t="shared" si="38"/>
        <v>3.3040838590333355</v>
      </c>
      <c r="N73" s="119"/>
      <c r="O73" s="139"/>
      <c r="P73" s="113" t="s">
        <v>83</v>
      </c>
      <c r="Q73" s="135">
        <v>1087.76</v>
      </c>
      <c r="R73" s="119">
        <f t="shared" si="23"/>
        <v>0.26639136486399373</v>
      </c>
      <c r="S73" s="119" t="s">
        <v>786</v>
      </c>
      <c r="T73" s="119" t="s">
        <v>669</v>
      </c>
    </row>
    <row r="74" spans="1:20" s="97" customFormat="1" ht="11.25" customHeight="1">
      <c r="A74" s="139"/>
      <c r="B74" s="113" t="s">
        <v>84</v>
      </c>
      <c r="C74" s="135">
        <v>1088.01</v>
      </c>
      <c r="D74" s="119">
        <f t="shared" si="21"/>
        <v>0.44590926715779577</v>
      </c>
      <c r="E74" s="119" t="s">
        <v>787</v>
      </c>
      <c r="F74" s="119" t="s">
        <v>788</v>
      </c>
      <c r="G74" s="119"/>
      <c r="H74" s="139"/>
      <c r="I74" s="113" t="s">
        <v>84</v>
      </c>
      <c r="J74" s="135">
        <v>1094.4000000000001</v>
      </c>
      <c r="K74" s="119">
        <f t="shared" si="22"/>
        <v>0.49771345662914523</v>
      </c>
      <c r="L74" s="119">
        <f t="shared" si="36"/>
        <v>1.4122094962748744</v>
      </c>
      <c r="M74" s="119" t="s">
        <v>789</v>
      </c>
      <c r="N74" s="119"/>
      <c r="O74" s="139"/>
      <c r="P74" s="113" t="s">
        <v>84</v>
      </c>
      <c r="Q74" s="135">
        <v>1090.3800000000001</v>
      </c>
      <c r="R74" s="119">
        <f t="shared" si="23"/>
        <v>0.24086195484298578</v>
      </c>
      <c r="S74" s="119" t="s">
        <v>790</v>
      </c>
      <c r="T74" s="119" t="s">
        <v>791</v>
      </c>
    </row>
    <row r="75" spans="1:20" s="97" customFormat="1" ht="11.25" customHeight="1">
      <c r="A75" s="139"/>
      <c r="B75" s="113" t="s">
        <v>85</v>
      </c>
      <c r="C75" s="135">
        <v>1091.8</v>
      </c>
      <c r="D75" s="119">
        <f t="shared" si="21"/>
        <v>0.3483423865589419</v>
      </c>
      <c r="E75" s="119" t="s">
        <v>792</v>
      </c>
      <c r="F75" s="119" t="s">
        <v>793</v>
      </c>
      <c r="G75" s="119"/>
      <c r="H75" s="139"/>
      <c r="I75" s="113" t="s">
        <v>85</v>
      </c>
      <c r="J75" s="135">
        <v>1114.74</v>
      </c>
      <c r="K75" s="119">
        <f t="shared" si="22"/>
        <v>1.8585526315789469</v>
      </c>
      <c r="L75" s="119">
        <f t="shared" si="36"/>
        <v>3.2970087846102558</v>
      </c>
      <c r="M75" s="119" t="s">
        <v>794</v>
      </c>
      <c r="N75" s="119"/>
      <c r="O75" s="139"/>
      <c r="P75" s="113" t="s">
        <v>85</v>
      </c>
      <c r="Q75" s="135">
        <v>1093.44</v>
      </c>
      <c r="R75" s="119">
        <f t="shared" si="23"/>
        <v>0.28063610851263299</v>
      </c>
      <c r="S75" s="119" t="s">
        <v>795</v>
      </c>
      <c r="T75" s="119" t="s">
        <v>796</v>
      </c>
    </row>
    <row r="76" spans="1:20" s="97" customFormat="1" ht="11.25" customHeight="1">
      <c r="A76" s="139"/>
      <c r="B76" s="113" t="s">
        <v>86</v>
      </c>
      <c r="C76" s="135">
        <v>1091.6199999999999</v>
      </c>
      <c r="D76" s="119">
        <f t="shared" si="21"/>
        <v>-1.6486535995607898E-2</v>
      </c>
      <c r="E76" s="119" t="s">
        <v>797</v>
      </c>
      <c r="F76" s="119" t="s">
        <v>798</v>
      </c>
      <c r="G76" s="119"/>
      <c r="H76" s="139"/>
      <c r="I76" s="113" t="s">
        <v>86</v>
      </c>
      <c r="J76" s="135">
        <v>1120.8599999999999</v>
      </c>
      <c r="K76" s="119">
        <f t="shared" si="22"/>
        <v>0.54900694332309374</v>
      </c>
      <c r="L76" s="119" t="s">
        <v>799</v>
      </c>
      <c r="M76" s="119" t="s">
        <v>800</v>
      </c>
      <c r="N76" s="119"/>
      <c r="O76" s="139"/>
      <c r="P76" s="113" t="s">
        <v>86</v>
      </c>
      <c r="Q76" s="135">
        <v>1094.01</v>
      </c>
      <c r="R76" s="119">
        <f t="shared" si="23"/>
        <v>5.2129060579453323E-2</v>
      </c>
      <c r="S76" s="119" t="s">
        <v>768</v>
      </c>
      <c r="T76" s="119" t="s">
        <v>801</v>
      </c>
    </row>
    <row r="77" spans="1:20" s="97" customFormat="1" ht="11.25" customHeight="1">
      <c r="A77" s="139"/>
      <c r="B77" s="113" t="s">
        <v>87</v>
      </c>
      <c r="C77" s="135">
        <v>1092.69</v>
      </c>
      <c r="D77" s="119">
        <f t="shared" si="21"/>
        <v>9.8019457320330794E-2</v>
      </c>
      <c r="E77" s="119" t="s">
        <v>802</v>
      </c>
      <c r="F77" s="119" t="s">
        <v>802</v>
      </c>
      <c r="G77" s="119"/>
      <c r="H77" s="139"/>
      <c r="I77" s="113" t="s">
        <v>87</v>
      </c>
      <c r="J77" s="135">
        <v>1126.1500000000001</v>
      </c>
      <c r="K77" s="119">
        <f t="shared" si="22"/>
        <v>0.47195903145800244</v>
      </c>
      <c r="L77" s="119" t="s">
        <v>803</v>
      </c>
      <c r="M77" s="119" t="s">
        <v>803</v>
      </c>
      <c r="N77" s="119"/>
      <c r="O77" s="139"/>
      <c r="P77" s="113" t="s">
        <v>87</v>
      </c>
      <c r="Q77" s="135">
        <v>1096.67</v>
      </c>
      <c r="R77" s="119">
        <f t="shared" si="23"/>
        <v>0.24314220162522382</v>
      </c>
      <c r="S77" s="119" t="s">
        <v>804</v>
      </c>
      <c r="T77" s="119" t="s">
        <v>804</v>
      </c>
    </row>
    <row r="78" spans="1:20" s="97" customFormat="1" ht="11.25" customHeight="1">
      <c r="A78" s="108">
        <v>2019</v>
      </c>
      <c r="B78" s="109" t="s">
        <v>76</v>
      </c>
      <c r="C78" s="137">
        <v>1093.8800000000001</v>
      </c>
      <c r="D78" s="138">
        <f t="shared" si="21"/>
        <v>0.10890554503106831</v>
      </c>
      <c r="E78" s="138">
        <f>((C78/C$77)-1)*100</f>
        <v>0.10890554503106831</v>
      </c>
      <c r="F78" s="138" t="s">
        <v>805</v>
      </c>
      <c r="G78" s="119"/>
      <c r="H78" s="108">
        <v>2019</v>
      </c>
      <c r="I78" s="109" t="s">
        <v>76</v>
      </c>
      <c r="J78" s="137">
        <v>1126.74</v>
      </c>
      <c r="K78" s="138">
        <f t="shared" si="22"/>
        <v>5.2390889313147504E-2</v>
      </c>
      <c r="L78" s="138">
        <f>((J78/J$77)-1)*100</f>
        <v>5.2390889313147504E-2</v>
      </c>
      <c r="M78" s="138">
        <f t="shared" ref="M78:M81" si="40">((J78/J66)-1)*100</f>
        <v>4.8793655521632395</v>
      </c>
      <c r="N78" s="119"/>
      <c r="O78" s="108">
        <v>2019</v>
      </c>
      <c r="P78" s="109" t="s">
        <v>76</v>
      </c>
      <c r="Q78" s="137">
        <v>1099.3599999999999</v>
      </c>
      <c r="R78" s="138">
        <f t="shared" si="23"/>
        <v>0.24528800824312746</v>
      </c>
      <c r="S78" s="138">
        <f>((Q78/Q$77)-1)*100</f>
        <v>0.24528800824312746</v>
      </c>
      <c r="T78" s="138" t="s">
        <v>806</v>
      </c>
    </row>
    <row r="79" spans="1:20" s="97" customFormat="1" ht="11.25" customHeight="1">
      <c r="A79" s="133"/>
      <c r="B79" s="113" t="s">
        <v>77</v>
      </c>
      <c r="C79" s="135">
        <v>1095.03</v>
      </c>
      <c r="D79" s="119">
        <f t="shared" si="21"/>
        <v>0.10513036164843115</v>
      </c>
      <c r="E79" s="119" t="s">
        <v>807</v>
      </c>
      <c r="F79" s="119" t="s">
        <v>808</v>
      </c>
      <c r="G79" s="119"/>
      <c r="H79" s="133"/>
      <c r="I79" s="113" t="s">
        <v>77</v>
      </c>
      <c r="J79" s="135">
        <v>1134.08</v>
      </c>
      <c r="K79" s="119">
        <f t="shared" si="22"/>
        <v>0.65143688872322247</v>
      </c>
      <c r="L79" s="119">
        <f t="shared" ref="L79:L80" si="41">((J79/J$77)-1)*100</f>
        <v>0.70416907161565678</v>
      </c>
      <c r="M79" s="119">
        <f t="shared" si="40"/>
        <v>5.7722978203490038</v>
      </c>
      <c r="N79" s="119"/>
      <c r="O79" s="133"/>
      <c r="P79" s="113" t="s">
        <v>77</v>
      </c>
      <c r="Q79" s="135">
        <v>1100.9100000000001</v>
      </c>
      <c r="R79" s="119">
        <f t="shared" si="23"/>
        <v>0.14099112210741449</v>
      </c>
      <c r="S79" s="119">
        <f>((Q79/Q$77)-1)*100</f>
        <v>0.38662496466577156</v>
      </c>
      <c r="T79" s="119" t="s">
        <v>768</v>
      </c>
    </row>
    <row r="80" spans="1:20" s="97" customFormat="1" ht="11.25" customHeight="1">
      <c r="A80" s="133"/>
      <c r="B80" s="113" t="s">
        <v>78</v>
      </c>
      <c r="C80" s="135">
        <v>1091.5</v>
      </c>
      <c r="D80" s="119">
        <f t="shared" si="21"/>
        <v>-0.32236559728956449</v>
      </c>
      <c r="E80" s="140" t="s">
        <v>809</v>
      </c>
      <c r="F80" s="119" t="s">
        <v>787</v>
      </c>
      <c r="G80" s="119"/>
      <c r="H80" s="133"/>
      <c r="I80" s="113" t="s">
        <v>78</v>
      </c>
      <c r="J80" s="135">
        <v>1135.98</v>
      </c>
      <c r="K80" s="119">
        <f t="shared" si="22"/>
        <v>0.16753668171558544</v>
      </c>
      <c r="L80" s="119">
        <f t="shared" si="41"/>
        <v>0.87288549482751332</v>
      </c>
      <c r="M80" s="119">
        <f t="shared" si="40"/>
        <v>5.6676433654248681</v>
      </c>
      <c r="N80" s="119"/>
      <c r="O80" s="133"/>
      <c r="P80" s="113" t="s">
        <v>78</v>
      </c>
      <c r="Q80" s="135">
        <v>1103.82</v>
      </c>
      <c r="R80" s="119">
        <f t="shared" si="23"/>
        <v>0.26432678420578171</v>
      </c>
      <c r="S80" s="119">
        <f t="shared" ref="S80:S88" si="42">((Q80/Q$77)-1)*100</f>
        <v>0.65197370220757556</v>
      </c>
      <c r="T80" s="119" t="s">
        <v>810</v>
      </c>
    </row>
    <row r="81" spans="1:20" s="97" customFormat="1" ht="11.25" customHeight="1">
      <c r="A81" s="139"/>
      <c r="B81" s="113" t="s">
        <v>79</v>
      </c>
      <c r="C81" s="135">
        <v>1087.51</v>
      </c>
      <c r="D81" s="119">
        <f t="shared" si="21"/>
        <v>-0.36555199267064298</v>
      </c>
      <c r="E81" s="119">
        <f t="shared" ref="E81" si="43">((C81/C$77)-1)*100</f>
        <v>-0.47405943131172412</v>
      </c>
      <c r="F81" s="119" t="s">
        <v>768</v>
      </c>
      <c r="G81" s="119"/>
      <c r="H81" s="139"/>
      <c r="I81" s="113" t="s">
        <v>79</v>
      </c>
      <c r="J81" s="135">
        <v>1136.69</v>
      </c>
      <c r="K81" s="119">
        <f t="shared" si="22"/>
        <v>6.2501100371492591E-2</v>
      </c>
      <c r="L81" s="119" t="s">
        <v>811</v>
      </c>
      <c r="M81" s="119">
        <f t="shared" si="40"/>
        <v>5.7543448327193047</v>
      </c>
      <c r="N81" s="119"/>
      <c r="O81" s="139"/>
      <c r="P81" s="113" t="s">
        <v>79</v>
      </c>
      <c r="Q81" s="135">
        <v>1104.95</v>
      </c>
      <c r="R81" s="119">
        <f t="shared" si="23"/>
        <v>0.10237176351217681</v>
      </c>
      <c r="S81" s="119" t="s">
        <v>812</v>
      </c>
      <c r="T81" s="119">
        <f t="shared" ref="T81:T88" si="44">((Q81/Q69)-1)*100</f>
        <v>2.0984254878769981</v>
      </c>
    </row>
    <row r="82" spans="1:20" s="97" customFormat="1" ht="11.25" customHeight="1">
      <c r="A82" s="139"/>
      <c r="B82" s="113" t="s">
        <v>80</v>
      </c>
      <c r="C82" s="135">
        <v>1085.94</v>
      </c>
      <c r="D82" s="119">
        <f t="shared" si="21"/>
        <v>-0.14436648858400236</v>
      </c>
      <c r="E82" s="140" t="s">
        <v>813</v>
      </c>
      <c r="F82" s="119" t="s">
        <v>814</v>
      </c>
      <c r="G82" s="119"/>
      <c r="H82" s="139"/>
      <c r="I82" s="113" t="s">
        <v>80</v>
      </c>
      <c r="J82" s="135">
        <v>1134.81</v>
      </c>
      <c r="K82" s="119">
        <f t="shared" si="22"/>
        <v>-0.16539249927421951</v>
      </c>
      <c r="L82" s="119" t="s">
        <v>815</v>
      </c>
      <c r="M82" s="119" t="s">
        <v>669</v>
      </c>
      <c r="N82" s="119"/>
      <c r="O82" s="139"/>
      <c r="P82" s="113" t="s">
        <v>80</v>
      </c>
      <c r="Q82" s="135">
        <v>1103.8399999999999</v>
      </c>
      <c r="R82" s="119">
        <f t="shared" si="23"/>
        <v>-0.10045703425495267</v>
      </c>
      <c r="S82" s="119">
        <f t="shared" si="42"/>
        <v>0.65379740487110372</v>
      </c>
      <c r="T82" s="119">
        <f t="shared" si="44"/>
        <v>2.0665933110800783</v>
      </c>
    </row>
    <row r="83" spans="1:20" s="97" customFormat="1" ht="11.25" customHeight="1">
      <c r="A83" s="139"/>
      <c r="B83" s="113" t="s">
        <v>81</v>
      </c>
      <c r="C83" s="135">
        <v>1086.3900000000001</v>
      </c>
      <c r="D83" s="119">
        <f t="shared" si="21"/>
        <v>4.1438753522293759E-2</v>
      </c>
      <c r="E83" s="140" t="s">
        <v>816</v>
      </c>
      <c r="F83" s="119" t="s">
        <v>817</v>
      </c>
      <c r="G83" s="119"/>
      <c r="H83" s="139"/>
      <c r="I83" s="113" t="s">
        <v>81</v>
      </c>
      <c r="J83" s="135">
        <v>1133.5999999999999</v>
      </c>
      <c r="K83" s="119">
        <f t="shared" si="22"/>
        <v>-0.10662577876473511</v>
      </c>
      <c r="L83" s="119" t="s">
        <v>744</v>
      </c>
      <c r="M83" s="119" t="s">
        <v>818</v>
      </c>
      <c r="N83" s="119"/>
      <c r="O83" s="139"/>
      <c r="P83" s="113" t="s">
        <v>81</v>
      </c>
      <c r="Q83" s="135">
        <v>1109.1600000000001</v>
      </c>
      <c r="R83" s="119">
        <f t="shared" si="23"/>
        <v>0.48195390636325275</v>
      </c>
      <c r="S83" s="119" t="s">
        <v>773</v>
      </c>
      <c r="T83" s="119">
        <f t="shared" si="44"/>
        <v>2.6638775245746871</v>
      </c>
    </row>
    <row r="84" spans="1:20" s="97" customFormat="1" ht="11.25" customHeight="1">
      <c r="A84" s="139"/>
      <c r="B84" s="113" t="s">
        <v>82</v>
      </c>
      <c r="C84" s="135">
        <v>1089.29</v>
      </c>
      <c r="D84" s="119">
        <f t="shared" si="21"/>
        <v>0.26693912867385983</v>
      </c>
      <c r="E84" s="140" t="s">
        <v>819</v>
      </c>
      <c r="F84" s="119" t="s">
        <v>820</v>
      </c>
      <c r="G84" s="119"/>
      <c r="H84" s="139"/>
      <c r="I84" s="113" t="s">
        <v>82</v>
      </c>
      <c r="J84" s="135">
        <v>1134.31</v>
      </c>
      <c r="K84" s="119">
        <f t="shared" si="22"/>
        <v>6.2632321806632696E-2</v>
      </c>
      <c r="L84" s="119" t="s">
        <v>711</v>
      </c>
      <c r="M84" s="119" t="s">
        <v>821</v>
      </c>
      <c r="N84" s="119"/>
      <c r="O84" s="139"/>
      <c r="P84" s="113" t="s">
        <v>82</v>
      </c>
      <c r="Q84" s="135">
        <v>1107.3699999999999</v>
      </c>
      <c r="R84" s="119">
        <f t="shared" si="23"/>
        <v>-0.16138338923150641</v>
      </c>
      <c r="S84" s="119" t="s">
        <v>822</v>
      </c>
      <c r="T84" s="119">
        <f t="shared" si="44"/>
        <v>2.0739812143390379</v>
      </c>
    </row>
    <row r="85" spans="1:20" s="97" customFormat="1" ht="11.25" customHeight="1">
      <c r="A85" s="139"/>
      <c r="B85" s="113" t="s">
        <v>83</v>
      </c>
      <c r="C85" s="135">
        <v>1090.5</v>
      </c>
      <c r="D85" s="119">
        <f t="shared" si="21"/>
        <v>0.11108153017103106</v>
      </c>
      <c r="E85" s="140" t="s">
        <v>823</v>
      </c>
      <c r="F85" s="119" t="s">
        <v>824</v>
      </c>
      <c r="G85" s="119"/>
      <c r="H85" s="139"/>
      <c r="I85" s="113" t="s">
        <v>83</v>
      </c>
      <c r="J85" s="135">
        <v>1140.43</v>
      </c>
      <c r="K85" s="119">
        <f t="shared" si="22"/>
        <v>0.53953504773829319</v>
      </c>
      <c r="L85" s="119" t="s">
        <v>825</v>
      </c>
      <c r="M85" s="119" t="s">
        <v>826</v>
      </c>
      <c r="N85" s="119"/>
      <c r="O85" s="139"/>
      <c r="P85" s="113" t="s">
        <v>83</v>
      </c>
      <c r="Q85" s="135">
        <v>1131.83</v>
      </c>
      <c r="R85" s="119">
        <f t="shared" si="23"/>
        <v>2.2088371546998831</v>
      </c>
      <c r="S85" s="119" t="s">
        <v>827</v>
      </c>
      <c r="T85" s="119" t="s">
        <v>828</v>
      </c>
    </row>
    <row r="86" spans="1:20" s="97" customFormat="1" ht="11.25" customHeight="1">
      <c r="A86" s="139"/>
      <c r="B86" s="113" t="s">
        <v>84</v>
      </c>
      <c r="C86" s="135">
        <v>1109.3399999999999</v>
      </c>
      <c r="D86" s="119">
        <f t="shared" si="21"/>
        <v>1.727647867950477</v>
      </c>
      <c r="E86" s="119" t="s">
        <v>829</v>
      </c>
      <c r="F86" s="119" t="s">
        <v>790</v>
      </c>
      <c r="G86" s="119"/>
      <c r="H86" s="139"/>
      <c r="I86" s="113" t="s">
        <v>84</v>
      </c>
      <c r="J86" s="135">
        <v>1141.33</v>
      </c>
      <c r="K86" s="119">
        <f t="shared" si="22"/>
        <v>7.8917601255645842E-2</v>
      </c>
      <c r="L86" s="119" t="s">
        <v>830</v>
      </c>
      <c r="M86" s="119" t="s">
        <v>831</v>
      </c>
      <c r="N86" s="119"/>
      <c r="O86" s="139"/>
      <c r="P86" s="113" t="s">
        <v>84</v>
      </c>
      <c r="Q86" s="135">
        <v>1137.07</v>
      </c>
      <c r="R86" s="119">
        <f t="shared" si="23"/>
        <v>0.46296705335606703</v>
      </c>
      <c r="S86" s="119">
        <f t="shared" si="42"/>
        <v>3.6838793803058323</v>
      </c>
      <c r="T86" s="119" t="s">
        <v>832</v>
      </c>
    </row>
    <row r="87" spans="1:20" s="97" customFormat="1" ht="11.25" customHeight="1">
      <c r="A87" s="139"/>
      <c r="B87" s="113" t="s">
        <v>85</v>
      </c>
      <c r="C87" s="135">
        <v>1116.19</v>
      </c>
      <c r="D87" s="119">
        <f t="shared" si="21"/>
        <v>0.6174842699262717</v>
      </c>
      <c r="E87" s="119" t="s">
        <v>833</v>
      </c>
      <c r="F87" s="119" t="s">
        <v>834</v>
      </c>
      <c r="G87" s="119"/>
      <c r="H87" s="139"/>
      <c r="I87" s="113" t="s">
        <v>85</v>
      </c>
      <c r="J87" s="135">
        <v>1142.1400000000001</v>
      </c>
      <c r="K87" s="119">
        <f t="shared" si="22"/>
        <v>7.0969833439948893E-2</v>
      </c>
      <c r="L87" s="119" t="s">
        <v>835</v>
      </c>
      <c r="M87" s="119" t="s">
        <v>836</v>
      </c>
      <c r="N87" s="119"/>
      <c r="O87" s="139"/>
      <c r="P87" s="113" t="s">
        <v>85</v>
      </c>
      <c r="Q87" s="135">
        <v>1145.78</v>
      </c>
      <c r="R87" s="119">
        <f t="shared" si="23"/>
        <v>0.76600385200560339</v>
      </c>
      <c r="S87" s="119">
        <f t="shared" si="42"/>
        <v>4.4781018902678049</v>
      </c>
      <c r="T87" s="119" t="s">
        <v>837</v>
      </c>
    </row>
    <row r="88" spans="1:20" s="97" customFormat="1" ht="11.25" customHeight="1">
      <c r="A88" s="139"/>
      <c r="B88" s="113" t="s">
        <v>86</v>
      </c>
      <c r="C88" s="135">
        <v>1115.32</v>
      </c>
      <c r="D88" s="119">
        <f t="shared" si="21"/>
        <v>-7.79437192592769E-2</v>
      </c>
      <c r="E88" s="119" t="s">
        <v>838</v>
      </c>
      <c r="F88" s="119" t="s">
        <v>839</v>
      </c>
      <c r="G88" s="119"/>
      <c r="H88" s="139"/>
      <c r="I88" s="113" t="s">
        <v>86</v>
      </c>
      <c r="J88" s="135">
        <v>1147.27</v>
      </c>
      <c r="K88" s="119">
        <f t="shared" si="22"/>
        <v>0.44915684592079508</v>
      </c>
      <c r="L88" s="119" t="s">
        <v>840</v>
      </c>
      <c r="M88" s="119" t="s">
        <v>841</v>
      </c>
      <c r="N88" s="119"/>
      <c r="O88" s="139"/>
      <c r="P88" s="113" t="s">
        <v>86</v>
      </c>
      <c r="Q88" s="135">
        <v>1157.3399999999999</v>
      </c>
      <c r="R88" s="119">
        <f t="shared" si="23"/>
        <v>1.0089196878982021</v>
      </c>
      <c r="S88" s="119">
        <f t="shared" si="42"/>
        <v>5.5322020297810415</v>
      </c>
      <c r="T88" s="119">
        <f t="shared" si="44"/>
        <v>5.788795349219833</v>
      </c>
    </row>
    <row r="89" spans="1:20" s="97" customFormat="1" ht="11.25" customHeight="1">
      <c r="A89" s="139"/>
      <c r="B89" s="113" t="s">
        <v>87</v>
      </c>
      <c r="C89" s="135">
        <v>1117.72</v>
      </c>
      <c r="D89" s="119">
        <f t="shared" si="21"/>
        <v>0.21518487967580047</v>
      </c>
      <c r="E89" s="119" t="s">
        <v>768</v>
      </c>
      <c r="F89" s="119" t="s">
        <v>768</v>
      </c>
      <c r="G89" s="119"/>
      <c r="H89" s="139"/>
      <c r="I89" s="113" t="s">
        <v>87</v>
      </c>
      <c r="J89" s="135">
        <v>1147.49</v>
      </c>
      <c r="K89" s="119">
        <f t="shared" si="22"/>
        <v>1.9175956836670061E-2</v>
      </c>
      <c r="L89" s="119" t="s">
        <v>842</v>
      </c>
      <c r="M89" s="119" t="s">
        <v>842</v>
      </c>
      <c r="N89" s="119"/>
      <c r="O89" s="139"/>
      <c r="P89" s="113" t="s">
        <v>87</v>
      </c>
      <c r="Q89" s="135">
        <v>1160.53</v>
      </c>
      <c r="R89" s="119">
        <f t="shared" si="23"/>
        <v>0.2756320528107592</v>
      </c>
      <c r="S89" s="119" t="s">
        <v>843</v>
      </c>
      <c r="T89" s="119" t="s">
        <v>843</v>
      </c>
    </row>
    <row r="90" spans="1:20" s="97" customFormat="1" ht="11.25" customHeight="1">
      <c r="A90" s="108">
        <v>2020</v>
      </c>
      <c r="B90" s="109" t="s">
        <v>76</v>
      </c>
      <c r="C90" s="137">
        <v>1118.6500000000001</v>
      </c>
      <c r="D90" s="138">
        <f t="shared" si="21"/>
        <v>8.3205096088478925E-2</v>
      </c>
      <c r="E90" s="138">
        <f>((C90/C$89)-1)*100</f>
        <v>8.3205096088478925E-2</v>
      </c>
      <c r="F90" s="138" t="s">
        <v>814</v>
      </c>
      <c r="G90" s="119"/>
      <c r="H90" s="108">
        <v>2020</v>
      </c>
      <c r="I90" s="109" t="s">
        <v>76</v>
      </c>
      <c r="J90" s="137">
        <v>1163.48</v>
      </c>
      <c r="K90" s="138">
        <f t="shared" si="22"/>
        <v>1.3934761958709796</v>
      </c>
      <c r="L90" s="138">
        <f>((J90/J$89)-1)*100</f>
        <v>1.3934761958709796</v>
      </c>
      <c r="M90" s="138" t="s">
        <v>844</v>
      </c>
      <c r="N90" s="119"/>
      <c r="O90" s="108">
        <v>2020</v>
      </c>
      <c r="P90" s="109" t="s">
        <v>76</v>
      </c>
      <c r="Q90" s="137">
        <v>1163.6600000000001</v>
      </c>
      <c r="R90" s="138">
        <f t="shared" si="23"/>
        <v>0.26970435921520597</v>
      </c>
      <c r="S90" s="138">
        <f>((Q90/Q$89)-1)*100</f>
        <v>0.26970435921520597</v>
      </c>
      <c r="T90" s="138">
        <f t="shared" ref="T90:T100" si="45">((Q90/Q78)-1)*100</f>
        <v>5.8488575171008694</v>
      </c>
    </row>
    <row r="91" spans="1:20" s="97" customFormat="1" ht="11.25" customHeight="1">
      <c r="A91" s="133"/>
      <c r="B91" s="113" t="s">
        <v>77</v>
      </c>
      <c r="C91" s="135">
        <v>1123.99</v>
      </c>
      <c r="D91" s="119">
        <f t="shared" si="21"/>
        <v>0.47736110490321781</v>
      </c>
      <c r="E91" s="119">
        <f>((C91/C$89)-1)*100</f>
        <v>0.5609633897577293</v>
      </c>
      <c r="F91" s="119" t="s">
        <v>787</v>
      </c>
      <c r="G91" s="119"/>
      <c r="H91" s="133"/>
      <c r="I91" s="113" t="s">
        <v>77</v>
      </c>
      <c r="J91" s="135">
        <v>1166.51</v>
      </c>
      <c r="K91" s="119">
        <f t="shared" si="22"/>
        <v>0.26042561969263911</v>
      </c>
      <c r="L91" s="119" t="s">
        <v>845</v>
      </c>
      <c r="M91" s="119" t="s">
        <v>846</v>
      </c>
      <c r="N91" s="119"/>
      <c r="O91" s="133"/>
      <c r="P91" s="113" t="s">
        <v>77</v>
      </c>
      <c r="Q91" s="135">
        <v>1168.83</v>
      </c>
      <c r="R91" s="119">
        <f t="shared" si="23"/>
        <v>0.44428785040302454</v>
      </c>
      <c r="S91" s="119" t="s">
        <v>711</v>
      </c>
      <c r="T91" s="119">
        <f t="shared" si="45"/>
        <v>6.1694416437310773</v>
      </c>
    </row>
    <row r="92" spans="1:20" s="97" customFormat="1" ht="11.25" customHeight="1">
      <c r="A92" s="133"/>
      <c r="B92" s="113" t="s">
        <v>78</v>
      </c>
      <c r="C92" s="135">
        <v>1123.9000000000001</v>
      </c>
      <c r="D92" s="119">
        <f t="shared" si="21"/>
        <v>-8.0071886760513244E-3</v>
      </c>
      <c r="E92" s="119">
        <f t="shared" ref="E92:E101" si="46">((C92/C$89)-1)*100</f>
        <v>0.55291128368464282</v>
      </c>
      <c r="F92" s="119">
        <f t="shared" ref="F92:F101" si="47">((C92/C80)-1)*100</f>
        <v>2.9683921209344932</v>
      </c>
      <c r="G92" s="119"/>
      <c r="H92" s="133"/>
      <c r="I92" s="113" t="s">
        <v>78</v>
      </c>
      <c r="J92" s="135">
        <v>1172.57</v>
      </c>
      <c r="K92" s="119">
        <f t="shared" si="22"/>
        <v>0.51949833263322809</v>
      </c>
      <c r="L92" s="119" t="s">
        <v>839</v>
      </c>
      <c r="M92" s="119" t="s">
        <v>782</v>
      </c>
      <c r="N92" s="119"/>
      <c r="O92" s="133"/>
      <c r="P92" s="113" t="s">
        <v>78</v>
      </c>
      <c r="Q92" s="135">
        <v>1165.3800000000001</v>
      </c>
      <c r="R92" s="119">
        <f t="shared" si="23"/>
        <v>-0.29516696183361502</v>
      </c>
      <c r="S92" s="119" t="s">
        <v>741</v>
      </c>
      <c r="T92" s="119" t="s">
        <v>847</v>
      </c>
    </row>
    <row r="93" spans="1:20" s="97" customFormat="1" ht="11.25" customHeight="1">
      <c r="A93" s="139"/>
      <c r="B93" s="113" t="s">
        <v>79</v>
      </c>
      <c r="C93" s="135">
        <v>1124.55</v>
      </c>
      <c r="D93" s="119">
        <f t="shared" si="21"/>
        <v>5.7834326897387989E-2</v>
      </c>
      <c r="E93" s="119">
        <f t="shared" si="46"/>
        <v>0.61106538310131686</v>
      </c>
      <c r="F93" s="119" t="s">
        <v>848</v>
      </c>
      <c r="G93" s="119"/>
      <c r="H93" s="139"/>
      <c r="I93" s="113" t="s">
        <v>79</v>
      </c>
      <c r="J93" s="135">
        <v>1172.56</v>
      </c>
      <c r="K93" s="119">
        <v>0</v>
      </c>
      <c r="L93" s="119">
        <f t="shared" ref="L93:L101" si="48">((J93/J$89)-1)*100</f>
        <v>2.1847684947145396</v>
      </c>
      <c r="M93" s="119" t="s">
        <v>849</v>
      </c>
      <c r="N93" s="119"/>
      <c r="O93" s="139"/>
      <c r="P93" s="113" t="s">
        <v>79</v>
      </c>
      <c r="Q93" s="135">
        <v>1167.3699999999999</v>
      </c>
      <c r="R93" s="119">
        <f t="shared" si="23"/>
        <v>0.17075975218381334</v>
      </c>
      <c r="S93" s="119" t="s">
        <v>850</v>
      </c>
      <c r="T93" s="119">
        <f t="shared" ref="T93" si="49">((Q93/Q81)-1)*100</f>
        <v>5.6491243947689895</v>
      </c>
    </row>
    <row r="94" spans="1:20" s="97" customFormat="1" ht="11.25" customHeight="1">
      <c r="A94" s="139"/>
      <c r="B94" s="113" t="s">
        <v>80</v>
      </c>
      <c r="C94" s="135">
        <v>1126.71</v>
      </c>
      <c r="D94" s="119">
        <f t="shared" si="21"/>
        <v>0.19207683073230175</v>
      </c>
      <c r="E94" s="119">
        <f t="shared" si="46"/>
        <v>0.80431592885517045</v>
      </c>
      <c r="F94" s="119" t="s">
        <v>851</v>
      </c>
      <c r="G94" s="119"/>
      <c r="H94" s="139"/>
      <c r="I94" s="113" t="s">
        <v>80</v>
      </c>
      <c r="J94" s="135">
        <v>1172.6300000000001</v>
      </c>
      <c r="K94" s="119">
        <f t="shared" si="22"/>
        <v>5.9698437606670041E-3</v>
      </c>
      <c r="L94" s="119">
        <f t="shared" si="48"/>
        <v>2.1908687657408832</v>
      </c>
      <c r="M94" s="119">
        <f t="shared" ref="M94:M101" si="50">((J94/J82)-1)*100</f>
        <v>3.3327164899851214</v>
      </c>
      <c r="N94" s="119"/>
      <c r="O94" s="139"/>
      <c r="P94" s="113" t="s">
        <v>80</v>
      </c>
      <c r="Q94" s="135">
        <v>1167.05</v>
      </c>
      <c r="R94" s="119">
        <f t="shared" si="23"/>
        <v>-2.7412045880903513E-2</v>
      </c>
      <c r="S94" s="119" t="s">
        <v>852</v>
      </c>
      <c r="T94" s="119" t="s">
        <v>853</v>
      </c>
    </row>
    <row r="95" spans="1:20" s="97" customFormat="1" ht="11.25" customHeight="1">
      <c r="A95" s="139"/>
      <c r="B95" s="113" t="s">
        <v>81</v>
      </c>
      <c r="C95" s="135">
        <v>1127.51</v>
      </c>
      <c r="D95" s="119">
        <f t="shared" si="21"/>
        <v>7.1003186267981633E-2</v>
      </c>
      <c r="E95" s="119" t="s">
        <v>854</v>
      </c>
      <c r="F95" s="119">
        <f t="shared" si="47"/>
        <v>3.7850127486445784</v>
      </c>
      <c r="G95" s="119"/>
      <c r="H95" s="139"/>
      <c r="I95" s="113" t="s">
        <v>81</v>
      </c>
      <c r="J95" s="135">
        <v>1171.82</v>
      </c>
      <c r="K95" s="119">
        <f t="shared" si="22"/>
        <v>-6.9075496959836169E-2</v>
      </c>
      <c r="L95" s="119">
        <f t="shared" si="48"/>
        <v>2.1202799152933771</v>
      </c>
      <c r="M95" s="119">
        <f t="shared" si="50"/>
        <v>3.3715596330275321</v>
      </c>
      <c r="N95" s="119"/>
      <c r="O95" s="139"/>
      <c r="P95" s="113" t="s">
        <v>81</v>
      </c>
      <c r="Q95" s="135">
        <v>1167.31</v>
      </c>
      <c r="R95" s="119">
        <f t="shared" si="23"/>
        <v>2.2278394241892485E-2</v>
      </c>
      <c r="S95" s="119" t="s">
        <v>855</v>
      </c>
      <c r="T95" s="119">
        <f t="shared" si="45"/>
        <v>5.2427061920732765</v>
      </c>
    </row>
    <row r="96" spans="1:20" s="97" customFormat="1" ht="11.25" customHeight="1">
      <c r="A96" s="139"/>
      <c r="B96" s="113" t="s">
        <v>82</v>
      </c>
      <c r="C96" s="135">
        <v>1128.98</v>
      </c>
      <c r="D96" s="119">
        <f t="shared" si="21"/>
        <v>0.13037578380679093</v>
      </c>
      <c r="E96" s="119" t="s">
        <v>856</v>
      </c>
      <c r="F96" s="119" t="s">
        <v>857</v>
      </c>
      <c r="G96" s="119"/>
      <c r="H96" s="139"/>
      <c r="I96" s="113" t="s">
        <v>82</v>
      </c>
      <c r="J96" s="135">
        <v>1175.1300000000001</v>
      </c>
      <c r="K96" s="119">
        <f t="shared" si="22"/>
        <v>0.28246659043198452</v>
      </c>
      <c r="L96" s="119">
        <f t="shared" si="48"/>
        <v>2.4087355881097006</v>
      </c>
      <c r="M96" s="119">
        <f t="shared" si="50"/>
        <v>3.598663504685673</v>
      </c>
      <c r="N96" s="119"/>
      <c r="O96" s="139"/>
      <c r="P96" s="113" t="s">
        <v>82</v>
      </c>
      <c r="Q96" s="135">
        <v>1170.8399999999999</v>
      </c>
      <c r="R96" s="119">
        <f t="shared" si="23"/>
        <v>0.30240467399405002</v>
      </c>
      <c r="S96" s="119" t="s">
        <v>854</v>
      </c>
      <c r="T96" s="119" t="s">
        <v>853</v>
      </c>
    </row>
    <row r="97" spans="1:20" s="97" customFormat="1" ht="11.25" customHeight="1">
      <c r="A97" s="139"/>
      <c r="B97" s="113" t="s">
        <v>83</v>
      </c>
      <c r="C97" s="135">
        <v>1140.7</v>
      </c>
      <c r="D97" s="119">
        <f t="shared" si="21"/>
        <v>1.0381051922974782</v>
      </c>
      <c r="E97" s="119" t="s">
        <v>817</v>
      </c>
      <c r="F97" s="119" t="s">
        <v>858</v>
      </c>
      <c r="G97" s="119"/>
      <c r="H97" s="139"/>
      <c r="I97" s="113" t="s">
        <v>83</v>
      </c>
      <c r="J97" s="135">
        <v>1184.6300000000001</v>
      </c>
      <c r="K97" s="119">
        <f t="shared" si="22"/>
        <v>0.80842119595279094</v>
      </c>
      <c r="L97" s="119">
        <f t="shared" si="48"/>
        <v>3.2366295131112333</v>
      </c>
      <c r="M97" s="119">
        <f t="shared" si="50"/>
        <v>3.875731083889411</v>
      </c>
      <c r="N97" s="119"/>
      <c r="O97" s="139"/>
      <c r="P97" s="113" t="s">
        <v>83</v>
      </c>
      <c r="Q97" s="135">
        <v>1180.24</v>
      </c>
      <c r="R97" s="119">
        <f t="shared" si="23"/>
        <v>0.80284240374433047</v>
      </c>
      <c r="S97" s="119" t="s">
        <v>859</v>
      </c>
      <c r="T97" s="119" t="s">
        <v>860</v>
      </c>
    </row>
    <row r="98" spans="1:20" s="97" customFormat="1" ht="11.25" customHeight="1">
      <c r="A98" s="139"/>
      <c r="B98" s="113" t="s">
        <v>84</v>
      </c>
      <c r="C98" s="135">
        <v>1154.72</v>
      </c>
      <c r="D98" s="119">
        <f t="shared" si="21"/>
        <v>1.2290698693784519</v>
      </c>
      <c r="E98" s="119">
        <f t="shared" si="46"/>
        <v>3.3103102744873603</v>
      </c>
      <c r="F98" s="119" t="s">
        <v>770</v>
      </c>
      <c r="G98" s="119"/>
      <c r="H98" s="139"/>
      <c r="I98" s="113" t="s">
        <v>84</v>
      </c>
      <c r="J98" s="135">
        <v>1198.1300000000001</v>
      </c>
      <c r="K98" s="119">
        <f t="shared" si="22"/>
        <v>1.1395963296556788</v>
      </c>
      <c r="L98" s="119">
        <f t="shared" si="48"/>
        <v>4.4131103539028826</v>
      </c>
      <c r="M98" s="119">
        <f t="shared" si="50"/>
        <v>4.9766500486274845</v>
      </c>
      <c r="N98" s="119"/>
      <c r="O98" s="139"/>
      <c r="P98" s="113" t="s">
        <v>84</v>
      </c>
      <c r="Q98" s="135">
        <v>1195.18</v>
      </c>
      <c r="R98" s="119">
        <f t="shared" si="23"/>
        <v>1.2658442350708343</v>
      </c>
      <c r="S98" s="119" t="s">
        <v>861</v>
      </c>
      <c r="T98" s="119" t="s">
        <v>862</v>
      </c>
    </row>
    <row r="99" spans="1:20" s="97" customFormat="1" ht="11.25" customHeight="1">
      <c r="A99" s="139"/>
      <c r="B99" s="113" t="s">
        <v>85</v>
      </c>
      <c r="C99" s="135">
        <v>1176.19</v>
      </c>
      <c r="D99" s="119">
        <f t="shared" si="21"/>
        <v>1.859325204378548</v>
      </c>
      <c r="E99" s="119">
        <f t="shared" si="46"/>
        <v>5.2311849121425835</v>
      </c>
      <c r="F99" s="119">
        <f t="shared" si="47"/>
        <v>5.3754289144321232</v>
      </c>
      <c r="G99" s="119"/>
      <c r="H99" s="139"/>
      <c r="I99" s="113" t="s">
        <v>85</v>
      </c>
      <c r="J99" s="135">
        <v>1207.04</v>
      </c>
      <c r="K99" s="119">
        <f t="shared" si="22"/>
        <v>0.7436588684032408</v>
      </c>
      <c r="L99" s="119">
        <f t="shared" si="48"/>
        <v>5.1895877088253384</v>
      </c>
      <c r="M99" s="119">
        <f t="shared" si="50"/>
        <v>5.6823156530722896</v>
      </c>
      <c r="N99" s="119"/>
      <c r="O99" s="139"/>
      <c r="P99" s="113" t="s">
        <v>85</v>
      </c>
      <c r="Q99" s="135">
        <v>1210.9000000000001</v>
      </c>
      <c r="R99" s="119">
        <f t="shared" si="23"/>
        <v>1.315283053598626</v>
      </c>
      <c r="S99" s="119" t="s">
        <v>863</v>
      </c>
      <c r="T99" s="119">
        <f t="shared" si="45"/>
        <v>5.6834645394403971</v>
      </c>
    </row>
    <row r="100" spans="1:20" s="97" customFormat="1" ht="11.25" customHeight="1">
      <c r="A100" s="139"/>
      <c r="B100" s="113" t="s">
        <v>86</v>
      </c>
      <c r="C100" s="135">
        <v>1192.43</v>
      </c>
      <c r="D100" s="119">
        <f t="shared" si="21"/>
        <v>1.380729303938999</v>
      </c>
      <c r="E100" s="119">
        <f t="shared" si="46"/>
        <v>6.6841427191067559</v>
      </c>
      <c r="F100" s="119" t="s">
        <v>864</v>
      </c>
      <c r="G100" s="119"/>
      <c r="H100" s="139"/>
      <c r="I100" s="113" t="s">
        <v>86</v>
      </c>
      <c r="J100" s="135">
        <v>1215.19</v>
      </c>
      <c r="K100" s="119">
        <f t="shared" si="22"/>
        <v>0.67520546129375969</v>
      </c>
      <c r="L100" s="119">
        <f t="shared" si="48"/>
        <v>5.8998335497477239</v>
      </c>
      <c r="M100" s="119">
        <f t="shared" si="50"/>
        <v>5.9201408561193158</v>
      </c>
      <c r="N100" s="119"/>
      <c r="O100" s="139"/>
      <c r="P100" s="113" t="s">
        <v>86</v>
      </c>
      <c r="Q100" s="135">
        <v>1251.32</v>
      </c>
      <c r="R100" s="119">
        <f t="shared" si="23"/>
        <v>3.3380130481460046</v>
      </c>
      <c r="S100" s="119" t="s">
        <v>865</v>
      </c>
      <c r="T100" s="119">
        <f t="shared" si="45"/>
        <v>8.1203449288886667</v>
      </c>
    </row>
    <row r="101" spans="1:20" s="97" customFormat="1" ht="11.25" customHeight="1">
      <c r="A101" s="139"/>
      <c r="B101" s="113" t="s">
        <v>87</v>
      </c>
      <c r="C101" s="135">
        <v>1197.8900000000001</v>
      </c>
      <c r="D101" s="119">
        <f t="shared" si="21"/>
        <v>0.45788851337185132</v>
      </c>
      <c r="E101" s="141">
        <f t="shared" si="46"/>
        <v>7.1726371542067735</v>
      </c>
      <c r="F101" s="119">
        <f t="shared" si="47"/>
        <v>7.1726371542067735</v>
      </c>
      <c r="G101" s="119"/>
      <c r="H101" s="139"/>
      <c r="I101" s="113" t="s">
        <v>87</v>
      </c>
      <c r="J101" s="135">
        <v>1226.76</v>
      </c>
      <c r="K101" s="119">
        <f t="shared" si="22"/>
        <v>0.95211448415473132</v>
      </c>
      <c r="L101" s="119">
        <f t="shared" si="48"/>
        <v>6.9081212036706141</v>
      </c>
      <c r="M101" s="119">
        <f t="shared" si="50"/>
        <v>6.9081212036706141</v>
      </c>
      <c r="N101" s="119"/>
      <c r="O101" s="139"/>
      <c r="P101" s="113" t="s">
        <v>87</v>
      </c>
      <c r="Q101" s="135">
        <v>1279.22</v>
      </c>
      <c r="R101" s="119">
        <f t="shared" si="23"/>
        <v>2.2296454943579569</v>
      </c>
      <c r="S101" s="119" t="s">
        <v>866</v>
      </c>
      <c r="T101" s="119" t="s">
        <v>866</v>
      </c>
    </row>
    <row r="102" spans="1:20" s="97" customFormat="1" ht="11.25" customHeight="1">
      <c r="A102" s="108">
        <v>2021</v>
      </c>
      <c r="B102" s="109" t="s">
        <v>76</v>
      </c>
      <c r="C102" s="137">
        <v>1221.23</v>
      </c>
      <c r="D102" s="138">
        <f t="shared" si="21"/>
        <v>1.9484259823522976</v>
      </c>
      <c r="E102" s="138">
        <f t="shared" ref="E102:E113" si="51">((C102/C$101)-1)*100</f>
        <v>1.9484259823522976</v>
      </c>
      <c r="F102" s="138" t="s">
        <v>867</v>
      </c>
      <c r="G102" s="119"/>
      <c r="H102" s="108">
        <v>2021</v>
      </c>
      <c r="I102" s="109" t="s">
        <v>76</v>
      </c>
      <c r="J102" s="137">
        <v>1247.8499999999999</v>
      </c>
      <c r="K102" s="138">
        <f t="shared" si="22"/>
        <v>1.7191626724053499</v>
      </c>
      <c r="L102" s="138">
        <f>((J102/J$101)-1)*100</f>
        <v>1.7191626724053499</v>
      </c>
      <c r="M102" s="138" t="s">
        <v>868</v>
      </c>
      <c r="N102" s="119"/>
      <c r="O102" s="108">
        <v>2021</v>
      </c>
      <c r="P102" s="109" t="s">
        <v>76</v>
      </c>
      <c r="Q102" s="137">
        <v>1299.92</v>
      </c>
      <c r="R102" s="138">
        <f t="shared" si="23"/>
        <v>1.6181735745219861</v>
      </c>
      <c r="S102" s="138">
        <f t="shared" ref="S102:S113" si="52">((Q102/Q$101)-1)*100</f>
        <v>1.6181735745219861</v>
      </c>
      <c r="T102" s="138" t="s">
        <v>869</v>
      </c>
    </row>
    <row r="103" spans="1:20" s="97" customFormat="1" ht="11.25" customHeight="1">
      <c r="A103" s="133"/>
      <c r="B103" s="113" t="s">
        <v>77</v>
      </c>
      <c r="C103" s="135">
        <v>1230.8399999999999</v>
      </c>
      <c r="D103" s="119">
        <f t="shared" ref="D103:D125" si="53">((C103/C102)-1)*100</f>
        <v>0.78691155638166421</v>
      </c>
      <c r="E103" s="119" t="s">
        <v>870</v>
      </c>
      <c r="F103" s="119">
        <f t="shared" ref="F103:F108" si="54">((C103/C91)-1)*100</f>
        <v>9.5063123337396185</v>
      </c>
      <c r="G103" s="119"/>
      <c r="H103" s="133"/>
      <c r="I103" s="113" t="s">
        <v>77</v>
      </c>
      <c r="J103" s="135">
        <v>1269.1400000000001</v>
      </c>
      <c r="K103" s="119">
        <f t="shared" ref="K103:K125" si="55">((J103/J102)-1)*100</f>
        <v>1.7061345514284731</v>
      </c>
      <c r="L103" s="119" t="s">
        <v>871</v>
      </c>
      <c r="M103" s="119" t="s">
        <v>872</v>
      </c>
      <c r="N103" s="119"/>
      <c r="O103" s="133"/>
      <c r="P103" s="113" t="s">
        <v>77</v>
      </c>
      <c r="Q103" s="135">
        <v>1315.98</v>
      </c>
      <c r="R103" s="119">
        <f t="shared" ref="R103:R125" si="56">((Q103/Q102)-1)*100</f>
        <v>1.2354606437319227</v>
      </c>
      <c r="S103" s="119" t="s">
        <v>873</v>
      </c>
      <c r="T103" s="119">
        <f t="shared" ref="T103:T125" si="57">((Q103/Q91)-1)*100</f>
        <v>12.589512589512598</v>
      </c>
    </row>
    <row r="104" spans="1:20" s="97" customFormat="1" ht="11.25" customHeight="1">
      <c r="A104" s="133"/>
      <c r="B104" s="113" t="s">
        <v>78</v>
      </c>
      <c r="C104" s="135">
        <v>1250.3399999999999</v>
      </c>
      <c r="D104" s="119">
        <f t="shared" si="53"/>
        <v>1.5842839036755318</v>
      </c>
      <c r="E104" s="119">
        <f t="shared" si="51"/>
        <v>4.3785322525440318</v>
      </c>
      <c r="F104" s="119">
        <f t="shared" si="54"/>
        <v>11.250111219859393</v>
      </c>
      <c r="G104" s="119"/>
      <c r="H104" s="133"/>
      <c r="I104" s="113" t="s">
        <v>78</v>
      </c>
      <c r="J104" s="135">
        <v>1314.27</v>
      </c>
      <c r="K104" s="119">
        <f t="shared" si="55"/>
        <v>3.5559512740911181</v>
      </c>
      <c r="L104" s="119" t="s">
        <v>874</v>
      </c>
      <c r="M104" s="119" t="s">
        <v>875</v>
      </c>
      <c r="N104" s="119"/>
      <c r="O104" s="133"/>
      <c r="P104" s="113" t="s">
        <v>78</v>
      </c>
      <c r="Q104" s="135">
        <v>1324</v>
      </c>
      <c r="R104" s="119">
        <f t="shared" si="56"/>
        <v>0.60943175428198604</v>
      </c>
      <c r="S104" s="119" t="s">
        <v>876</v>
      </c>
      <c r="T104" s="119" t="s">
        <v>877</v>
      </c>
    </row>
    <row r="105" spans="1:20" s="97" customFormat="1" ht="11.25" customHeight="1">
      <c r="A105" s="139"/>
      <c r="B105" s="113" t="s">
        <v>79</v>
      </c>
      <c r="C105" s="135">
        <v>1256</v>
      </c>
      <c r="D105" s="119">
        <f t="shared" si="53"/>
        <v>0.45267687189085581</v>
      </c>
      <c r="E105" s="119">
        <f t="shared" si="51"/>
        <v>4.8510297272704506</v>
      </c>
      <c r="F105" s="119">
        <f t="shared" si="54"/>
        <v>11.689120092481442</v>
      </c>
      <c r="G105" s="119"/>
      <c r="H105" s="139"/>
      <c r="I105" s="113" t="s">
        <v>79</v>
      </c>
      <c r="J105" s="135">
        <v>1326.75</v>
      </c>
      <c r="K105" s="119">
        <f t="shared" si="55"/>
        <v>0.94957657102421322</v>
      </c>
      <c r="L105" s="119" t="s">
        <v>878</v>
      </c>
      <c r="M105" s="119" t="s">
        <v>879</v>
      </c>
      <c r="N105" s="119"/>
      <c r="O105" s="139"/>
      <c r="P105" s="113" t="s">
        <v>79</v>
      </c>
      <c r="Q105" s="135">
        <v>1328.72</v>
      </c>
      <c r="R105" s="119">
        <f t="shared" si="56"/>
        <v>0.35649546827793976</v>
      </c>
      <c r="S105" s="119" t="s">
        <v>880</v>
      </c>
      <c r="T105" s="119" t="s">
        <v>881</v>
      </c>
    </row>
    <row r="106" spans="1:20" s="97" customFormat="1" ht="11.25" customHeight="1">
      <c r="A106" s="139"/>
      <c r="B106" s="113" t="s">
        <v>80</v>
      </c>
      <c r="C106" s="135">
        <v>1289.4000000000001</v>
      </c>
      <c r="D106" s="119">
        <f t="shared" si="53"/>
        <v>2.6592356687898056</v>
      </c>
      <c r="E106" s="119">
        <f t="shared" si="51"/>
        <v>7.6392657088714344</v>
      </c>
      <c r="F106" s="119">
        <f t="shared" si="54"/>
        <v>14.439385467422849</v>
      </c>
      <c r="G106" s="119"/>
      <c r="H106" s="139"/>
      <c r="I106" s="113" t="s">
        <v>80</v>
      </c>
      <c r="J106" s="135">
        <v>1341.92</v>
      </c>
      <c r="K106" s="119">
        <f t="shared" si="55"/>
        <v>1.1433955153570707</v>
      </c>
      <c r="L106" s="119">
        <f t="shared" ref="L106" si="58">((J106/J$101)-1)*100</f>
        <v>9.3873292249502924</v>
      </c>
      <c r="M106" s="119">
        <f t="shared" ref="M106:M125" si="59">((J106/J94)-1)*100</f>
        <v>14.436778864603482</v>
      </c>
      <c r="N106" s="119"/>
      <c r="O106" s="139"/>
      <c r="P106" s="113" t="s">
        <v>80</v>
      </c>
      <c r="Q106" s="135">
        <v>1345.31</v>
      </c>
      <c r="R106" s="119">
        <f t="shared" si="56"/>
        <v>1.2485700523812371</v>
      </c>
      <c r="S106" s="119" t="s">
        <v>717</v>
      </c>
      <c r="T106" s="119" t="s">
        <v>882</v>
      </c>
    </row>
    <row r="107" spans="1:20" s="97" customFormat="1" ht="11.25" customHeight="1">
      <c r="A107" s="139"/>
      <c r="B107" s="113" t="s">
        <v>81</v>
      </c>
      <c r="C107" s="135">
        <v>1349.32</v>
      </c>
      <c r="D107" s="119">
        <f t="shared" si="53"/>
        <v>4.6471226927252918</v>
      </c>
      <c r="E107" s="119">
        <f t="shared" si="51"/>
        <v>12.641394451911259</v>
      </c>
      <c r="F107" s="119" t="s">
        <v>883</v>
      </c>
      <c r="G107" s="119"/>
      <c r="H107" s="139"/>
      <c r="I107" s="113" t="s">
        <v>81</v>
      </c>
      <c r="J107" s="135">
        <v>1364.91</v>
      </c>
      <c r="K107" s="119">
        <f t="shared" si="55"/>
        <v>1.7132168832717287</v>
      </c>
      <c r="L107" s="119">
        <f>((J107/J$101)-1)*100</f>
        <v>11.261371417392162</v>
      </c>
      <c r="M107" s="119">
        <f t="shared" si="59"/>
        <v>16.477786690788697</v>
      </c>
      <c r="N107" s="119"/>
      <c r="O107" s="139"/>
      <c r="P107" s="113" t="s">
        <v>81</v>
      </c>
      <c r="Q107" s="135">
        <v>1359.26</v>
      </c>
      <c r="R107" s="119">
        <f t="shared" si="56"/>
        <v>1.0369357248515287</v>
      </c>
      <c r="S107" s="119" t="s">
        <v>884</v>
      </c>
      <c r="T107" s="119" t="s">
        <v>885</v>
      </c>
    </row>
    <row r="108" spans="1:20" s="97" customFormat="1" ht="11.25" customHeight="1">
      <c r="A108" s="139"/>
      <c r="B108" s="113" t="s">
        <v>82</v>
      </c>
      <c r="C108" s="135">
        <v>1397.63</v>
      </c>
      <c r="D108" s="119">
        <f t="shared" si="53"/>
        <v>3.5803219399401343</v>
      </c>
      <c r="E108" s="119" t="s">
        <v>886</v>
      </c>
      <c r="F108" s="119">
        <f t="shared" si="54"/>
        <v>23.795815692040613</v>
      </c>
      <c r="G108" s="119"/>
      <c r="H108" s="139"/>
      <c r="I108" s="113" t="s">
        <v>82</v>
      </c>
      <c r="J108" s="135">
        <v>1399.25</v>
      </c>
      <c r="K108" s="119">
        <f t="shared" si="55"/>
        <v>2.5159168003751065</v>
      </c>
      <c r="L108" s="119" t="s">
        <v>887</v>
      </c>
      <c r="M108" s="119" t="s">
        <v>888</v>
      </c>
      <c r="N108" s="119"/>
      <c r="O108" s="139"/>
      <c r="P108" s="113" t="s">
        <v>82</v>
      </c>
      <c r="Q108" s="135">
        <v>1378.45</v>
      </c>
      <c r="R108" s="119">
        <f t="shared" si="56"/>
        <v>1.4117975957506301</v>
      </c>
      <c r="S108" s="119" t="s">
        <v>889</v>
      </c>
      <c r="T108" s="119" t="s">
        <v>890</v>
      </c>
    </row>
    <row r="109" spans="1:20" s="97" customFormat="1" ht="11.25" customHeight="1">
      <c r="A109" s="139"/>
      <c r="B109" s="113" t="s">
        <v>83</v>
      </c>
      <c r="C109" s="135">
        <v>1418.12</v>
      </c>
      <c r="D109" s="119">
        <f t="shared" si="53"/>
        <v>1.4660532472828836</v>
      </c>
      <c r="E109" s="119" t="s">
        <v>891</v>
      </c>
      <c r="F109" s="119" t="s">
        <v>892</v>
      </c>
      <c r="G109" s="119"/>
      <c r="H109" s="139"/>
      <c r="I109" s="113" t="s">
        <v>83</v>
      </c>
      <c r="J109" s="135">
        <v>1414.69</v>
      </c>
      <c r="K109" s="119">
        <f t="shared" si="55"/>
        <v>1.1034482758620623</v>
      </c>
      <c r="L109" s="119">
        <f>((J109/J$101)-1)*100</f>
        <v>15.319214842348948</v>
      </c>
      <c r="M109" s="119">
        <f t="shared" si="59"/>
        <v>19.420409748191414</v>
      </c>
      <c r="N109" s="119"/>
      <c r="O109" s="139"/>
      <c r="P109" s="113" t="s">
        <v>83</v>
      </c>
      <c r="Q109" s="135">
        <v>1391.61</v>
      </c>
      <c r="R109" s="119">
        <f t="shared" si="56"/>
        <v>0.95469549131268483</v>
      </c>
      <c r="S109" s="119">
        <f t="shared" si="52"/>
        <v>8.7858226106533479</v>
      </c>
      <c r="T109" s="119" t="s">
        <v>893</v>
      </c>
    </row>
    <row r="110" spans="1:20" s="97" customFormat="1" ht="11.25" customHeight="1">
      <c r="A110" s="139"/>
      <c r="B110" s="113" t="s">
        <v>84</v>
      </c>
      <c r="C110" s="135">
        <v>1444.08</v>
      </c>
      <c r="D110" s="119">
        <f t="shared" si="53"/>
        <v>1.8305926155755436</v>
      </c>
      <c r="E110" s="119" t="s">
        <v>894</v>
      </c>
      <c r="F110" s="119" t="s">
        <v>895</v>
      </c>
      <c r="G110" s="119"/>
      <c r="H110" s="139"/>
      <c r="I110" s="113" t="s">
        <v>84</v>
      </c>
      <c r="J110" s="135">
        <v>1435.65</v>
      </c>
      <c r="K110" s="119">
        <f t="shared" si="55"/>
        <v>1.4815966748899179</v>
      </c>
      <c r="L110" s="119">
        <f>((J110/J$101)-1)*100</f>
        <v>17.027780494962343</v>
      </c>
      <c r="M110" s="119">
        <f t="shared" si="59"/>
        <v>19.824226085650132</v>
      </c>
      <c r="N110" s="119"/>
      <c r="O110" s="139"/>
      <c r="P110" s="113" t="s">
        <v>84</v>
      </c>
      <c r="Q110" s="135">
        <v>1435.17</v>
      </c>
      <c r="R110" s="119">
        <f t="shared" si="56"/>
        <v>3.1301873369694144</v>
      </c>
      <c r="S110" s="119" t="s">
        <v>896</v>
      </c>
      <c r="T110" s="119" t="s">
        <v>897</v>
      </c>
    </row>
    <row r="111" spans="1:20" s="97" customFormat="1" ht="11.25" customHeight="1">
      <c r="A111" s="139"/>
      <c r="B111" s="113" t="s">
        <v>85</v>
      </c>
      <c r="C111" s="135">
        <v>1463.21</v>
      </c>
      <c r="D111" s="119">
        <f t="shared" si="53"/>
        <v>1.3247188521411601</v>
      </c>
      <c r="E111" s="119">
        <f t="shared" si="51"/>
        <v>22.148945228693773</v>
      </c>
      <c r="F111" s="119">
        <f t="shared" ref="F111:F125" si="60">((C111/C99)-1)*100</f>
        <v>24.402520001020235</v>
      </c>
      <c r="G111" s="119"/>
      <c r="H111" s="139"/>
      <c r="I111" s="113" t="s">
        <v>85</v>
      </c>
      <c r="J111" s="135">
        <v>1448.77</v>
      </c>
      <c r="K111" s="119">
        <f t="shared" si="55"/>
        <v>0.91387176540242976</v>
      </c>
      <c r="L111" s="119" t="s">
        <v>898</v>
      </c>
      <c r="M111" s="119">
        <f t="shared" si="59"/>
        <v>20.026676829268286</v>
      </c>
      <c r="N111" s="119"/>
      <c r="O111" s="139"/>
      <c r="P111" s="113" t="s">
        <v>85</v>
      </c>
      <c r="Q111" s="135">
        <v>1456.61</v>
      </c>
      <c r="R111" s="119">
        <f t="shared" si="56"/>
        <v>1.4938996773901314</v>
      </c>
      <c r="S111" s="119">
        <f t="shared" si="52"/>
        <v>13.867043979925263</v>
      </c>
      <c r="T111" s="119" t="s">
        <v>899</v>
      </c>
    </row>
    <row r="112" spans="1:20" s="97" customFormat="1" ht="11.25" customHeight="1">
      <c r="A112" s="139"/>
      <c r="B112" s="113" t="s">
        <v>86</v>
      </c>
      <c r="C112" s="135">
        <v>1480.76</v>
      </c>
      <c r="D112" s="119">
        <f t="shared" si="53"/>
        <v>1.1994177185776556</v>
      </c>
      <c r="E112" s="119">
        <f t="shared" si="51"/>
        <v>23.614021320822442</v>
      </c>
      <c r="F112" s="119">
        <f t="shared" si="60"/>
        <v>24.18003572536751</v>
      </c>
      <c r="G112" s="119"/>
      <c r="H112" s="139"/>
      <c r="I112" s="113" t="s">
        <v>86</v>
      </c>
      <c r="J112" s="135">
        <v>1463.39</v>
      </c>
      <c r="K112" s="119">
        <f t="shared" si="55"/>
        <v>1.0091318842880614</v>
      </c>
      <c r="L112" s="119">
        <f>((J112/J$101)-1)*100</f>
        <v>19.289021487495518</v>
      </c>
      <c r="M112" s="119">
        <f t="shared" si="59"/>
        <v>20.424789539084422</v>
      </c>
      <c r="N112" s="119"/>
      <c r="O112" s="139"/>
      <c r="P112" s="113" t="s">
        <v>86</v>
      </c>
      <c r="Q112" s="135">
        <v>1476.26</v>
      </c>
      <c r="R112" s="119">
        <f t="shared" si="56"/>
        <v>1.3490227308613933</v>
      </c>
      <c r="S112" s="119" t="s">
        <v>900</v>
      </c>
      <c r="T112" s="119">
        <f t="shared" si="57"/>
        <v>17.976217114726857</v>
      </c>
    </row>
    <row r="113" spans="1:20" s="97" customFormat="1" ht="11.25" customHeight="1">
      <c r="A113" s="139"/>
      <c r="B113" s="113" t="s">
        <v>87</v>
      </c>
      <c r="C113" s="135">
        <v>1490.96</v>
      </c>
      <c r="D113" s="119">
        <f t="shared" si="53"/>
        <v>0.68883546287041852</v>
      </c>
      <c r="E113" s="141">
        <f t="shared" si="51"/>
        <v>24.465518536760467</v>
      </c>
      <c r="F113" s="119">
        <f t="shared" si="60"/>
        <v>24.465518536760467</v>
      </c>
      <c r="G113" s="119"/>
      <c r="H113" s="139"/>
      <c r="I113" s="113" t="s">
        <v>87</v>
      </c>
      <c r="J113" s="135">
        <v>1468.89</v>
      </c>
      <c r="K113" s="119">
        <f t="shared" si="55"/>
        <v>0.37583965996761393</v>
      </c>
      <c r="L113" s="119">
        <f>((J113/J$101)-1)*100</f>
        <v>19.737356940232822</v>
      </c>
      <c r="M113" s="119">
        <f t="shared" si="59"/>
        <v>19.737356940232822</v>
      </c>
      <c r="N113" s="119"/>
      <c r="O113" s="139"/>
      <c r="P113" s="113" t="s">
        <v>87</v>
      </c>
      <c r="Q113" s="135">
        <v>1485.01</v>
      </c>
      <c r="R113" s="119">
        <f t="shared" si="56"/>
        <v>0.59271402056548794</v>
      </c>
      <c r="S113" s="119">
        <f t="shared" si="52"/>
        <v>16.087146855114831</v>
      </c>
      <c r="T113" s="119">
        <f t="shared" si="57"/>
        <v>16.087146855114831</v>
      </c>
    </row>
    <row r="114" spans="1:20" s="97" customFormat="1" ht="11.25" customHeight="1">
      <c r="A114" s="108">
        <v>2022</v>
      </c>
      <c r="B114" s="109" t="s">
        <v>76</v>
      </c>
      <c r="C114" s="137">
        <v>1501.78</v>
      </c>
      <c r="D114" s="138">
        <f t="shared" si="53"/>
        <v>0.7257069270805383</v>
      </c>
      <c r="E114" s="138">
        <f t="shared" ref="E114:E125" si="61">((C114/C$113)-1)*100</f>
        <v>0.7257069270805383</v>
      </c>
      <c r="F114" s="138" t="s">
        <v>901</v>
      </c>
      <c r="G114" s="119"/>
      <c r="H114" s="108">
        <v>2022</v>
      </c>
      <c r="I114" s="109" t="s">
        <v>76</v>
      </c>
      <c r="J114" s="137">
        <v>1478.76</v>
      </c>
      <c r="K114" s="138">
        <f t="shared" si="55"/>
        <v>0.6719359516369483</v>
      </c>
      <c r="L114" s="138">
        <f t="shared" ref="L114:L125" si="62">((J114/J$113)-1)*100</f>
        <v>0.6719359516369483</v>
      </c>
      <c r="M114" s="138">
        <f t="shared" si="59"/>
        <v>18.504627960091359</v>
      </c>
      <c r="N114" s="119"/>
      <c r="O114" s="108">
        <v>2022</v>
      </c>
      <c r="P114" s="109" t="s">
        <v>76</v>
      </c>
      <c r="Q114" s="137">
        <v>1504.06</v>
      </c>
      <c r="R114" s="138">
        <f t="shared" si="56"/>
        <v>1.2828196443121609</v>
      </c>
      <c r="S114" s="138">
        <f t="shared" ref="S114:S124" si="63">((Q114/Q$113)-1)*100</f>
        <v>1.2828196443121609</v>
      </c>
      <c r="T114" s="138">
        <f t="shared" si="57"/>
        <v>15.704043325743111</v>
      </c>
    </row>
    <row r="115" spans="1:20" s="97" customFormat="1" ht="13.5" customHeight="1">
      <c r="A115" s="133"/>
      <c r="B115" s="113" t="s">
        <v>77</v>
      </c>
      <c r="C115" s="135">
        <v>1508.52</v>
      </c>
      <c r="D115" s="119">
        <f t="shared" si="53"/>
        <v>0.44880075643569661</v>
      </c>
      <c r="E115" s="119">
        <f t="shared" si="61"/>
        <v>1.1777646616944804</v>
      </c>
      <c r="F115" s="119">
        <f t="shared" si="60"/>
        <v>22.56020278833968</v>
      </c>
      <c r="G115" s="119"/>
      <c r="H115" s="133"/>
      <c r="I115" s="113" t="s">
        <v>77</v>
      </c>
      <c r="J115" s="135">
        <v>1484.14</v>
      </c>
      <c r="K115" s="119">
        <f t="shared" si="55"/>
        <v>0.36381833428007493</v>
      </c>
      <c r="L115" s="119" t="s">
        <v>779</v>
      </c>
      <c r="M115" s="119" t="s">
        <v>902</v>
      </c>
      <c r="N115" s="119"/>
      <c r="O115" s="133"/>
      <c r="P115" s="113" t="s">
        <v>77</v>
      </c>
      <c r="Q115" s="135">
        <v>1509.83</v>
      </c>
      <c r="R115" s="119">
        <f t="shared" si="56"/>
        <v>0.38362831270029041</v>
      </c>
      <c r="S115" s="119" t="s">
        <v>903</v>
      </c>
      <c r="T115" s="119" t="s">
        <v>904</v>
      </c>
    </row>
    <row r="116" spans="1:20" s="97" customFormat="1" ht="11.25" customHeight="1">
      <c r="A116" s="133"/>
      <c r="B116" s="113" t="s">
        <v>78</v>
      </c>
      <c r="C116" s="135">
        <v>1518.45</v>
      </c>
      <c r="D116" s="119">
        <f t="shared" si="53"/>
        <v>0.6582610770821784</v>
      </c>
      <c r="E116" s="119" t="s">
        <v>905</v>
      </c>
      <c r="F116" s="119" t="s">
        <v>906</v>
      </c>
      <c r="G116" s="119"/>
      <c r="H116" s="133"/>
      <c r="I116" s="113" t="s">
        <v>78</v>
      </c>
      <c r="J116" s="135">
        <v>1545.52</v>
      </c>
      <c r="K116" s="119">
        <f t="shared" si="55"/>
        <v>4.1357284353227941</v>
      </c>
      <c r="L116" s="119">
        <f t="shared" si="62"/>
        <v>5.2168644350495841</v>
      </c>
      <c r="M116" s="119" t="s">
        <v>907</v>
      </c>
      <c r="N116" s="119"/>
      <c r="O116" s="133"/>
      <c r="P116" s="113" t="s">
        <v>78</v>
      </c>
      <c r="Q116" s="135">
        <v>1520.94</v>
      </c>
      <c r="R116" s="119">
        <f t="shared" si="56"/>
        <v>0.73584443281695666</v>
      </c>
      <c r="S116" s="119">
        <f t="shared" si="63"/>
        <v>2.4195123265163154</v>
      </c>
      <c r="T116" s="119">
        <f t="shared" si="57"/>
        <v>14.874622356495482</v>
      </c>
    </row>
    <row r="117" spans="1:20" s="97" customFormat="1" ht="11.25" customHeight="1">
      <c r="A117" s="139"/>
      <c r="B117" s="113" t="s">
        <v>79</v>
      </c>
      <c r="C117" s="135">
        <v>1542.22</v>
      </c>
      <c r="D117" s="119">
        <f t="shared" si="53"/>
        <v>1.5654120978629615</v>
      </c>
      <c r="E117" s="119" t="s">
        <v>908</v>
      </c>
      <c r="F117" s="119" t="s">
        <v>909</v>
      </c>
      <c r="G117" s="119"/>
      <c r="H117" s="139"/>
      <c r="I117" s="113" t="s">
        <v>79</v>
      </c>
      <c r="J117" s="135">
        <v>1576.02</v>
      </c>
      <c r="K117" s="119">
        <f t="shared" si="55"/>
        <v>1.973445830529541</v>
      </c>
      <c r="L117" s="119">
        <f t="shared" si="62"/>
        <v>7.2932622592569718</v>
      </c>
      <c r="M117" s="119" t="s">
        <v>910</v>
      </c>
      <c r="N117" s="119"/>
      <c r="O117" s="139"/>
      <c r="P117" s="113" t="s">
        <v>79</v>
      </c>
      <c r="Q117" s="135">
        <v>1544.87</v>
      </c>
      <c r="R117" s="119">
        <f t="shared" si="56"/>
        <v>1.5733691006877271</v>
      </c>
      <c r="S117" s="119">
        <f t="shared" si="63"/>
        <v>4.030949286536778</v>
      </c>
      <c r="T117" s="119" t="s">
        <v>911</v>
      </c>
    </row>
    <row r="118" spans="1:20" s="97" customFormat="1" ht="11.25" hidden="1" customHeight="1">
      <c r="A118" s="139"/>
      <c r="B118" s="113" t="s">
        <v>80</v>
      </c>
      <c r="C118" s="135"/>
      <c r="D118" s="119">
        <f t="shared" si="53"/>
        <v>-100</v>
      </c>
      <c r="E118" s="119">
        <f t="shared" si="61"/>
        <v>-100</v>
      </c>
      <c r="F118" s="119">
        <f t="shared" si="60"/>
        <v>-100</v>
      </c>
      <c r="G118" s="119"/>
      <c r="H118" s="139"/>
      <c r="I118" s="113" t="s">
        <v>80</v>
      </c>
      <c r="J118" s="135"/>
      <c r="K118" s="119">
        <f t="shared" si="55"/>
        <v>-100</v>
      </c>
      <c r="L118" s="119">
        <f t="shared" si="62"/>
        <v>-100</v>
      </c>
      <c r="M118" s="119">
        <f t="shared" si="59"/>
        <v>-100</v>
      </c>
      <c r="N118" s="119"/>
      <c r="O118" s="139"/>
      <c r="P118" s="113" t="s">
        <v>80</v>
      </c>
      <c r="Q118" s="135"/>
      <c r="R118" s="119">
        <f t="shared" si="56"/>
        <v>-100</v>
      </c>
      <c r="S118" s="119">
        <f t="shared" si="63"/>
        <v>-100</v>
      </c>
      <c r="T118" s="119">
        <f t="shared" si="57"/>
        <v>-100</v>
      </c>
    </row>
    <row r="119" spans="1:20" s="97" customFormat="1" ht="11.25" hidden="1" customHeight="1">
      <c r="A119" s="139"/>
      <c r="B119" s="113" t="s">
        <v>81</v>
      </c>
      <c r="C119" s="135"/>
      <c r="D119" s="119" t="e">
        <f t="shared" si="53"/>
        <v>#DIV/0!</v>
      </c>
      <c r="E119" s="119">
        <f t="shared" si="61"/>
        <v>-100</v>
      </c>
      <c r="F119" s="119">
        <f t="shared" si="60"/>
        <v>-100</v>
      </c>
      <c r="G119" s="119"/>
      <c r="H119" s="139"/>
      <c r="I119" s="113" t="s">
        <v>81</v>
      </c>
      <c r="J119" s="135"/>
      <c r="K119" s="119" t="e">
        <f t="shared" si="55"/>
        <v>#DIV/0!</v>
      </c>
      <c r="L119" s="119">
        <f t="shared" si="62"/>
        <v>-100</v>
      </c>
      <c r="M119" s="119">
        <f t="shared" si="59"/>
        <v>-100</v>
      </c>
      <c r="N119" s="119"/>
      <c r="O119" s="139"/>
      <c r="P119" s="113" t="s">
        <v>81</v>
      </c>
      <c r="Q119" s="135"/>
      <c r="R119" s="119" t="e">
        <f t="shared" si="56"/>
        <v>#DIV/0!</v>
      </c>
      <c r="S119" s="119">
        <f t="shared" si="63"/>
        <v>-100</v>
      </c>
      <c r="T119" s="119">
        <f t="shared" si="57"/>
        <v>-100</v>
      </c>
    </row>
    <row r="120" spans="1:20" s="97" customFormat="1" ht="11.25" hidden="1" customHeight="1">
      <c r="A120" s="139"/>
      <c r="B120" s="113" t="s">
        <v>82</v>
      </c>
      <c r="C120" s="135"/>
      <c r="D120" s="119" t="e">
        <f t="shared" si="53"/>
        <v>#DIV/0!</v>
      </c>
      <c r="E120" s="119">
        <f t="shared" si="61"/>
        <v>-100</v>
      </c>
      <c r="F120" s="119">
        <f t="shared" si="60"/>
        <v>-100</v>
      </c>
      <c r="G120" s="119"/>
      <c r="H120" s="139"/>
      <c r="I120" s="113" t="s">
        <v>82</v>
      </c>
      <c r="J120" s="135"/>
      <c r="K120" s="119" t="e">
        <f t="shared" si="55"/>
        <v>#DIV/0!</v>
      </c>
      <c r="L120" s="119">
        <f t="shared" si="62"/>
        <v>-100</v>
      </c>
      <c r="M120" s="119">
        <f t="shared" si="59"/>
        <v>-100</v>
      </c>
      <c r="N120" s="119"/>
      <c r="O120" s="139"/>
      <c r="P120" s="113" t="s">
        <v>82</v>
      </c>
      <c r="Q120" s="135"/>
      <c r="R120" s="119" t="e">
        <f t="shared" si="56"/>
        <v>#DIV/0!</v>
      </c>
      <c r="S120" s="119">
        <f t="shared" si="63"/>
        <v>-100</v>
      </c>
      <c r="T120" s="119">
        <f t="shared" si="57"/>
        <v>-100</v>
      </c>
    </row>
    <row r="121" spans="1:20" s="97" customFormat="1" ht="11.25" hidden="1" customHeight="1">
      <c r="A121" s="139"/>
      <c r="B121" s="113" t="s">
        <v>83</v>
      </c>
      <c r="C121" s="135"/>
      <c r="D121" s="119" t="e">
        <f t="shared" si="53"/>
        <v>#DIV/0!</v>
      </c>
      <c r="E121" s="119">
        <f t="shared" si="61"/>
        <v>-100</v>
      </c>
      <c r="F121" s="119">
        <f t="shared" si="60"/>
        <v>-100</v>
      </c>
      <c r="G121" s="119"/>
      <c r="H121" s="139"/>
      <c r="I121" s="113" t="s">
        <v>83</v>
      </c>
      <c r="J121" s="135"/>
      <c r="K121" s="119" t="e">
        <f t="shared" si="55"/>
        <v>#DIV/0!</v>
      </c>
      <c r="L121" s="119">
        <f t="shared" si="62"/>
        <v>-100</v>
      </c>
      <c r="M121" s="119">
        <f t="shared" si="59"/>
        <v>-100</v>
      </c>
      <c r="N121" s="119"/>
      <c r="O121" s="139"/>
      <c r="P121" s="113" t="s">
        <v>83</v>
      </c>
      <c r="Q121" s="135"/>
      <c r="R121" s="119" t="e">
        <f t="shared" si="56"/>
        <v>#DIV/0!</v>
      </c>
      <c r="S121" s="119">
        <f t="shared" si="63"/>
        <v>-100</v>
      </c>
      <c r="T121" s="119">
        <f t="shared" si="57"/>
        <v>-100</v>
      </c>
    </row>
    <row r="122" spans="1:20" s="97" customFormat="1" ht="11.25" hidden="1" customHeight="1">
      <c r="A122" s="139"/>
      <c r="B122" s="113" t="s">
        <v>84</v>
      </c>
      <c r="C122" s="135"/>
      <c r="D122" s="119" t="e">
        <f t="shared" si="53"/>
        <v>#DIV/0!</v>
      </c>
      <c r="E122" s="119">
        <f t="shared" si="61"/>
        <v>-100</v>
      </c>
      <c r="F122" s="119">
        <f t="shared" si="60"/>
        <v>-100</v>
      </c>
      <c r="G122" s="119"/>
      <c r="H122" s="139"/>
      <c r="I122" s="113" t="s">
        <v>84</v>
      </c>
      <c r="J122" s="135"/>
      <c r="K122" s="119" t="e">
        <f t="shared" si="55"/>
        <v>#DIV/0!</v>
      </c>
      <c r="L122" s="119">
        <f t="shared" si="62"/>
        <v>-100</v>
      </c>
      <c r="M122" s="119">
        <f t="shared" si="59"/>
        <v>-100</v>
      </c>
      <c r="N122" s="119"/>
      <c r="O122" s="139"/>
      <c r="P122" s="113" t="s">
        <v>84</v>
      </c>
      <c r="Q122" s="135"/>
      <c r="R122" s="119" t="e">
        <f t="shared" si="56"/>
        <v>#DIV/0!</v>
      </c>
      <c r="S122" s="119">
        <f t="shared" si="63"/>
        <v>-100</v>
      </c>
      <c r="T122" s="119">
        <f t="shared" si="57"/>
        <v>-100</v>
      </c>
    </row>
    <row r="123" spans="1:20" s="97" customFormat="1" ht="11.25" hidden="1" customHeight="1">
      <c r="A123" s="139"/>
      <c r="B123" s="113" t="s">
        <v>85</v>
      </c>
      <c r="C123" s="135"/>
      <c r="D123" s="119" t="e">
        <f t="shared" si="53"/>
        <v>#DIV/0!</v>
      </c>
      <c r="E123" s="119">
        <f t="shared" si="61"/>
        <v>-100</v>
      </c>
      <c r="F123" s="119">
        <f t="shared" si="60"/>
        <v>-100</v>
      </c>
      <c r="G123" s="119"/>
      <c r="H123" s="139"/>
      <c r="I123" s="113" t="s">
        <v>85</v>
      </c>
      <c r="J123" s="135"/>
      <c r="K123" s="119" t="e">
        <f t="shared" si="55"/>
        <v>#DIV/0!</v>
      </c>
      <c r="L123" s="119">
        <f t="shared" si="62"/>
        <v>-100</v>
      </c>
      <c r="M123" s="119">
        <f t="shared" si="59"/>
        <v>-100</v>
      </c>
      <c r="N123" s="119"/>
      <c r="O123" s="139"/>
      <c r="P123" s="113" t="s">
        <v>85</v>
      </c>
      <c r="Q123" s="135"/>
      <c r="R123" s="119" t="e">
        <f t="shared" si="56"/>
        <v>#DIV/0!</v>
      </c>
      <c r="S123" s="119">
        <f t="shared" si="63"/>
        <v>-100</v>
      </c>
      <c r="T123" s="119">
        <f t="shared" si="57"/>
        <v>-100</v>
      </c>
    </row>
    <row r="124" spans="1:20" s="97" customFormat="1" ht="11.25" hidden="1" customHeight="1">
      <c r="A124" s="139"/>
      <c r="B124" s="113" t="s">
        <v>86</v>
      </c>
      <c r="C124" s="135"/>
      <c r="D124" s="119" t="e">
        <f t="shared" si="53"/>
        <v>#DIV/0!</v>
      </c>
      <c r="E124" s="119">
        <f t="shared" si="61"/>
        <v>-100</v>
      </c>
      <c r="F124" s="119">
        <f t="shared" si="60"/>
        <v>-100</v>
      </c>
      <c r="G124" s="119"/>
      <c r="H124" s="139"/>
      <c r="I124" s="113" t="s">
        <v>86</v>
      </c>
      <c r="J124" s="135"/>
      <c r="K124" s="119" t="e">
        <f t="shared" si="55"/>
        <v>#DIV/0!</v>
      </c>
      <c r="L124" s="119">
        <f t="shared" si="62"/>
        <v>-100</v>
      </c>
      <c r="M124" s="119">
        <f t="shared" si="59"/>
        <v>-100</v>
      </c>
      <c r="N124" s="119"/>
      <c r="O124" s="139"/>
      <c r="P124" s="113" t="s">
        <v>86</v>
      </c>
      <c r="Q124" s="135"/>
      <c r="R124" s="119" t="e">
        <f t="shared" si="56"/>
        <v>#DIV/0!</v>
      </c>
      <c r="S124" s="119">
        <f t="shared" si="63"/>
        <v>-100</v>
      </c>
      <c r="T124" s="119">
        <f t="shared" si="57"/>
        <v>-100</v>
      </c>
    </row>
    <row r="125" spans="1:20" s="97" customFormat="1" ht="11.25" hidden="1" customHeight="1">
      <c r="A125" s="139"/>
      <c r="B125" s="113" t="s">
        <v>87</v>
      </c>
      <c r="C125" s="135"/>
      <c r="D125" s="119" t="e">
        <f t="shared" si="53"/>
        <v>#DIV/0!</v>
      </c>
      <c r="E125" s="141">
        <f t="shared" si="61"/>
        <v>-100</v>
      </c>
      <c r="F125" s="119">
        <f t="shared" si="60"/>
        <v>-100</v>
      </c>
      <c r="G125" s="119"/>
      <c r="H125" s="139"/>
      <c r="I125" s="113" t="s">
        <v>87</v>
      </c>
      <c r="J125" s="135"/>
      <c r="K125" s="119" t="e">
        <f t="shared" si="55"/>
        <v>#DIV/0!</v>
      </c>
      <c r="L125" s="119">
        <f t="shared" si="62"/>
        <v>-100</v>
      </c>
      <c r="M125" s="119">
        <f t="shared" si="59"/>
        <v>-100</v>
      </c>
      <c r="N125" s="119"/>
      <c r="O125" s="139"/>
      <c r="P125" s="113" t="s">
        <v>87</v>
      </c>
      <c r="Q125" s="135"/>
      <c r="R125" s="119" t="e">
        <f t="shared" si="56"/>
        <v>#DIV/0!</v>
      </c>
      <c r="S125" s="119">
        <f>((Q125/Q$101)-1)*100</f>
        <v>-100</v>
      </c>
      <c r="T125" s="119">
        <f t="shared" si="57"/>
        <v>-100</v>
      </c>
    </row>
    <row r="126" spans="1:20" s="99" customFormat="1" ht="11.25" customHeight="1">
      <c r="A126" s="98"/>
      <c r="B126" s="109"/>
      <c r="C126" s="110"/>
      <c r="D126" s="111"/>
      <c r="E126" s="111"/>
      <c r="F126" s="111"/>
      <c r="G126" s="113"/>
      <c r="H126" s="108"/>
      <c r="I126" s="109"/>
      <c r="J126" s="110"/>
      <c r="K126" s="111"/>
      <c r="L126" s="111"/>
      <c r="M126" s="111"/>
      <c r="N126" s="113"/>
      <c r="O126" s="108"/>
      <c r="P126" s="109"/>
      <c r="Q126" s="110"/>
      <c r="R126" s="111"/>
      <c r="S126" s="111"/>
      <c r="T126" s="111"/>
    </row>
    <row r="127" spans="1:20" ht="10.199999999999999">
      <c r="A127" s="324" t="s">
        <v>224</v>
      </c>
      <c r="B127" s="324"/>
      <c r="C127" s="324"/>
      <c r="D127" s="324"/>
      <c r="E127" s="324"/>
      <c r="F127" s="324"/>
      <c r="N127" s="95"/>
    </row>
    <row r="128" spans="1:20" ht="10.199999999999999">
      <c r="A128" s="100" t="s">
        <v>67</v>
      </c>
      <c r="B128" s="101"/>
      <c r="C128" s="325" t="s">
        <v>68</v>
      </c>
      <c r="D128" s="326" t="s">
        <v>69</v>
      </c>
      <c r="E128" s="326"/>
      <c r="F128" s="327"/>
    </row>
    <row r="129" spans="1:20" ht="8.4">
      <c r="A129" s="131" t="s">
        <v>70</v>
      </c>
      <c r="B129" s="102"/>
      <c r="C129" s="325"/>
      <c r="D129" s="318" t="s">
        <v>71</v>
      </c>
      <c r="E129" s="318" t="s">
        <v>72</v>
      </c>
      <c r="F129" s="319"/>
    </row>
    <row r="130" spans="1:20" ht="8.4">
      <c r="A130" s="103" t="s">
        <v>73</v>
      </c>
      <c r="B130" s="104"/>
      <c r="C130" s="325"/>
      <c r="D130" s="318"/>
      <c r="E130" s="105" t="s">
        <v>74</v>
      </c>
      <c r="F130" s="106" t="s">
        <v>75</v>
      </c>
    </row>
    <row r="131" spans="1:20" ht="11.25" customHeight="1">
      <c r="A131" s="108">
        <v>2013</v>
      </c>
      <c r="B131" s="113" t="s">
        <v>80</v>
      </c>
      <c r="C131" s="132">
        <v>859.35</v>
      </c>
      <c r="D131" s="118">
        <v>-5.52</v>
      </c>
      <c r="E131" s="118">
        <v>-5.15</v>
      </c>
      <c r="F131" s="118">
        <v>-1.5</v>
      </c>
      <c r="G131" s="99"/>
      <c r="H131" s="99"/>
      <c r="I131" s="99"/>
      <c r="J131" s="99"/>
      <c r="K131" s="99"/>
      <c r="L131" s="99"/>
      <c r="M131" s="99"/>
      <c r="N131" s="99"/>
      <c r="O131" s="99"/>
      <c r="P131" s="99"/>
      <c r="Q131" s="99"/>
      <c r="R131" s="99"/>
      <c r="S131" s="99"/>
      <c r="T131" s="99"/>
    </row>
    <row r="132" spans="1:20" ht="11.25" customHeight="1">
      <c r="A132" s="133"/>
      <c r="B132" s="113" t="s">
        <v>81</v>
      </c>
      <c r="C132" s="132">
        <v>944.76</v>
      </c>
      <c r="D132" s="117">
        <f t="shared" ref="D132:D138" si="64">((C132/C131)-1)*100</f>
        <v>9.9389073136673112</v>
      </c>
      <c r="E132" s="117">
        <v>4.28</v>
      </c>
      <c r="F132" s="117">
        <v>4.42</v>
      </c>
      <c r="G132" s="99"/>
      <c r="H132" s="99"/>
      <c r="I132" s="99"/>
      <c r="J132" s="99"/>
      <c r="K132" s="99"/>
      <c r="L132" s="99"/>
      <c r="M132" s="99"/>
      <c r="N132" s="99"/>
      <c r="O132" s="99"/>
      <c r="P132" s="99"/>
      <c r="Q132" s="99"/>
      <c r="R132" s="99"/>
      <c r="S132" s="99"/>
      <c r="T132" s="99"/>
    </row>
    <row r="133" spans="1:20" ht="11.25" customHeight="1">
      <c r="A133" s="133"/>
      <c r="B133" s="113" t="s">
        <v>82</v>
      </c>
      <c r="C133" s="132">
        <v>889.51</v>
      </c>
      <c r="D133" s="117">
        <f t="shared" si="64"/>
        <v>-5.8480460646090027</v>
      </c>
      <c r="E133" s="117">
        <v>-1.82</v>
      </c>
      <c r="F133" s="117">
        <v>-1.79</v>
      </c>
      <c r="G133" s="99"/>
      <c r="H133" s="99"/>
      <c r="I133" s="99"/>
      <c r="J133" s="99"/>
      <c r="K133" s="99"/>
      <c r="L133" s="99"/>
      <c r="M133" s="99"/>
      <c r="N133" s="99"/>
      <c r="O133" s="99"/>
      <c r="P133" s="99"/>
      <c r="Q133" s="99"/>
      <c r="R133" s="99"/>
      <c r="S133" s="99"/>
      <c r="T133" s="99"/>
    </row>
    <row r="134" spans="1:20" ht="11.25" customHeight="1">
      <c r="A134" s="133"/>
      <c r="B134" s="113" t="s">
        <v>83</v>
      </c>
      <c r="C134" s="132">
        <v>888.96</v>
      </c>
      <c r="D134" s="117">
        <f t="shared" si="64"/>
        <v>-6.1831795033218118E-2</v>
      </c>
      <c r="E134" s="117">
        <v>-1.88</v>
      </c>
      <c r="F134" s="117">
        <v>-1.92</v>
      </c>
      <c r="G134" s="99"/>
      <c r="H134" s="99"/>
      <c r="I134" s="99"/>
      <c r="J134" s="99"/>
      <c r="K134" s="99"/>
      <c r="L134" s="99"/>
      <c r="M134" s="99"/>
      <c r="N134" s="99"/>
      <c r="O134" s="99"/>
      <c r="P134" s="99"/>
      <c r="Q134" s="99"/>
      <c r="R134" s="99"/>
      <c r="S134" s="99"/>
      <c r="T134" s="99"/>
    </row>
    <row r="135" spans="1:20" ht="11.25" customHeight="1">
      <c r="A135" s="133"/>
      <c r="B135" s="113" t="s">
        <v>84</v>
      </c>
      <c r="C135" s="132">
        <v>894.85</v>
      </c>
      <c r="D135" s="117">
        <f t="shared" si="64"/>
        <v>0.66257199424046842</v>
      </c>
      <c r="E135" s="117">
        <v>-1.23</v>
      </c>
      <c r="F135" s="117">
        <v>-0.74</v>
      </c>
      <c r="G135" s="99"/>
      <c r="H135" s="99"/>
      <c r="I135" s="99"/>
      <c r="J135" s="99"/>
      <c r="K135" s="99"/>
      <c r="L135" s="99"/>
      <c r="M135" s="99"/>
      <c r="N135" s="99"/>
      <c r="O135" s="99"/>
      <c r="P135" s="99"/>
      <c r="Q135" s="99"/>
      <c r="R135" s="99"/>
      <c r="S135" s="99"/>
      <c r="T135" s="99"/>
    </row>
    <row r="136" spans="1:20" ht="11.25" customHeight="1">
      <c r="A136" s="133"/>
      <c r="B136" s="113" t="s">
        <v>85</v>
      </c>
      <c r="C136" s="132">
        <v>894.19</v>
      </c>
      <c r="D136" s="117">
        <f t="shared" si="64"/>
        <v>-7.3755377996309601E-2</v>
      </c>
      <c r="E136" s="117">
        <v>-1.3</v>
      </c>
      <c r="F136" s="117">
        <v>-0.83</v>
      </c>
      <c r="G136" s="99"/>
      <c r="H136" s="99"/>
      <c r="I136" s="99"/>
      <c r="J136" s="99"/>
      <c r="K136" s="99"/>
      <c r="L136" s="99"/>
      <c r="M136" s="99"/>
      <c r="N136" s="99"/>
      <c r="O136" s="99"/>
      <c r="P136" s="99"/>
      <c r="Q136" s="99"/>
      <c r="R136" s="99"/>
      <c r="S136" s="99"/>
      <c r="T136" s="99"/>
    </row>
    <row r="137" spans="1:20" ht="11.25" customHeight="1">
      <c r="A137" s="133"/>
      <c r="B137" s="113" t="s">
        <v>86</v>
      </c>
      <c r="C137" s="132">
        <v>894.83</v>
      </c>
      <c r="D137" s="117">
        <f t="shared" si="64"/>
        <v>7.157315559331856E-2</v>
      </c>
      <c r="E137" s="117">
        <v>-1.23</v>
      </c>
      <c r="F137" s="117">
        <v>-0.91</v>
      </c>
      <c r="G137" s="99"/>
      <c r="H137" s="99"/>
      <c r="I137" s="99"/>
      <c r="J137" s="99"/>
      <c r="K137" s="99"/>
      <c r="L137" s="99"/>
      <c r="M137" s="99"/>
      <c r="N137" s="99"/>
      <c r="O137" s="99"/>
      <c r="P137" s="99"/>
      <c r="Q137" s="99"/>
      <c r="R137" s="99"/>
      <c r="S137" s="99"/>
      <c r="T137" s="99"/>
    </row>
    <row r="138" spans="1:20" ht="11.25" customHeight="1">
      <c r="A138" s="114"/>
      <c r="B138" s="115" t="s">
        <v>87</v>
      </c>
      <c r="C138" s="125">
        <v>895.78</v>
      </c>
      <c r="D138" s="116">
        <f t="shared" si="64"/>
        <v>0.10616541689483228</v>
      </c>
      <c r="E138" s="116">
        <v>-1.1200000000000001</v>
      </c>
      <c r="F138" s="116">
        <v>-1.1200000000000001</v>
      </c>
      <c r="G138" s="99"/>
      <c r="H138" s="99"/>
      <c r="I138" s="99"/>
      <c r="J138" s="99"/>
      <c r="K138" s="99"/>
      <c r="L138" s="99"/>
      <c r="M138" s="99"/>
      <c r="N138" s="99"/>
      <c r="O138" s="99"/>
      <c r="P138" s="99"/>
      <c r="Q138" s="99"/>
      <c r="R138" s="99"/>
      <c r="S138" s="99"/>
      <c r="T138" s="99"/>
    </row>
    <row r="139" spans="1:20" ht="11.25" customHeight="1">
      <c r="A139" s="134">
        <v>2014</v>
      </c>
      <c r="B139" s="113" t="s">
        <v>76</v>
      </c>
      <c r="C139" s="135">
        <v>898.41</v>
      </c>
      <c r="D139" s="119">
        <f>((C139/C138)-1)*100</f>
        <v>0.2935988747237106</v>
      </c>
      <c r="E139" s="119">
        <f t="shared" ref="E139:E149" si="65">((C139/C$138)-1)*100</f>
        <v>0.2935988747237106</v>
      </c>
      <c r="F139" s="119">
        <v>-1.08</v>
      </c>
    </row>
    <row r="140" spans="1:20" ht="11.25" customHeight="1">
      <c r="A140" s="133"/>
      <c r="B140" s="113" t="s">
        <v>77</v>
      </c>
      <c r="C140" s="135">
        <v>897.8</v>
      </c>
      <c r="D140" s="119">
        <f>((C140/C139)-1)*100</f>
        <v>-6.7897730434884895E-2</v>
      </c>
      <c r="E140" s="119">
        <f t="shared" si="65"/>
        <v>0.2255017973163076</v>
      </c>
      <c r="F140" s="119">
        <v>-1.21</v>
      </c>
    </row>
    <row r="141" spans="1:20" ht="11.25" customHeight="1">
      <c r="A141" s="133"/>
      <c r="B141" s="113" t="s">
        <v>78</v>
      </c>
      <c r="C141" s="135">
        <v>899.95</v>
      </c>
      <c r="D141" s="119">
        <f>((C141/C140)-1)*100</f>
        <v>0.23947427043886638</v>
      </c>
      <c r="E141" s="119">
        <f t="shared" si="65"/>
        <v>0.46551608653910836</v>
      </c>
      <c r="F141" s="119">
        <v>-0.9</v>
      </c>
    </row>
    <row r="142" spans="1:20" ht="11.25" customHeight="1">
      <c r="A142" s="133"/>
      <c r="B142" s="113" t="s">
        <v>79</v>
      </c>
      <c r="C142" s="135">
        <v>900.2</v>
      </c>
      <c r="D142" s="119">
        <f>((C142/C141)-1)*100</f>
        <v>2.7779321073384544E-2</v>
      </c>
      <c r="E142" s="119">
        <f t="shared" si="65"/>
        <v>0.49342472482083455</v>
      </c>
      <c r="F142" s="119">
        <v>-1.03</v>
      </c>
    </row>
    <row r="143" spans="1:20" ht="11.25" customHeight="1">
      <c r="A143" s="133"/>
      <c r="B143" s="113" t="s">
        <v>80</v>
      </c>
      <c r="C143" s="135">
        <v>901.31</v>
      </c>
      <c r="D143" s="119">
        <f>((C143/C142)-1)*100</f>
        <v>0.12330593201510531</v>
      </c>
      <c r="E143" s="119">
        <f t="shared" si="65"/>
        <v>0.61733907879166772</v>
      </c>
      <c r="F143" s="119">
        <f t="shared" ref="F143:F162" si="66">((C143/C131)-1)*100</f>
        <v>4.8827602257520031</v>
      </c>
    </row>
    <row r="144" spans="1:20" ht="11.25" customHeight="1">
      <c r="A144" s="133"/>
      <c r="B144" s="113" t="s">
        <v>81</v>
      </c>
      <c r="C144" s="135">
        <v>905.41</v>
      </c>
      <c r="D144" s="119">
        <f t="shared" ref="D144:D146" si="67">((C144/C143)-1)*100</f>
        <v>0.45489343289213391</v>
      </c>
      <c r="E144" s="119">
        <f t="shared" si="65"/>
        <v>1.0750407466118883</v>
      </c>
      <c r="F144" s="119">
        <f t="shared" si="66"/>
        <v>-4.1650789618527533</v>
      </c>
    </row>
    <row r="145" spans="1:6" ht="11.25" customHeight="1">
      <c r="A145" s="133"/>
      <c r="B145" s="113" t="s">
        <v>82</v>
      </c>
      <c r="C145" s="135">
        <v>951.73</v>
      </c>
      <c r="D145" s="119">
        <f t="shared" si="67"/>
        <v>5.1159143371511284</v>
      </c>
      <c r="E145" s="119">
        <f t="shared" si="65"/>
        <v>6.2459532474491652</v>
      </c>
      <c r="F145" s="119">
        <f t="shared" si="66"/>
        <v>6.9948623399399779</v>
      </c>
    </row>
    <row r="146" spans="1:6" ht="11.25" customHeight="1">
      <c r="A146" s="133"/>
      <c r="B146" s="113" t="s">
        <v>83</v>
      </c>
      <c r="C146" s="135">
        <v>955.45</v>
      </c>
      <c r="D146" s="119">
        <f t="shared" si="67"/>
        <v>0.39086715770229041</v>
      </c>
      <c r="E146" s="119">
        <f t="shared" si="65"/>
        <v>6.6612337850811665</v>
      </c>
      <c r="F146" s="119">
        <f t="shared" si="66"/>
        <v>7.4795266378689718</v>
      </c>
    </row>
    <row r="147" spans="1:6" ht="11.25" customHeight="1">
      <c r="A147" s="133"/>
      <c r="B147" s="113" t="s">
        <v>84</v>
      </c>
      <c r="C147" s="135">
        <v>958.83</v>
      </c>
      <c r="D147" s="119">
        <f>((C147/C146)-1)*100</f>
        <v>0.35376000837301635</v>
      </c>
      <c r="E147" s="119">
        <f t="shared" si="65"/>
        <v>7.0385585746500334</v>
      </c>
      <c r="F147" s="119">
        <f t="shared" si="66"/>
        <v>7.1498016427334221</v>
      </c>
    </row>
    <row r="148" spans="1:6" ht="11.25" customHeight="1">
      <c r="A148" s="133"/>
      <c r="B148" s="113" t="s">
        <v>85</v>
      </c>
      <c r="C148" s="135">
        <v>959.98</v>
      </c>
      <c r="D148" s="119">
        <f t="shared" ref="D148:D150" si="68">((C148/C147)-1)*100</f>
        <v>0.11993784091026694</v>
      </c>
      <c r="E148" s="119">
        <f t="shared" si="65"/>
        <v>7.1669383107459517</v>
      </c>
      <c r="F148" s="119">
        <f t="shared" si="66"/>
        <v>7.3574967288831283</v>
      </c>
    </row>
    <row r="149" spans="1:6" ht="11.25" customHeight="1">
      <c r="A149" s="136"/>
      <c r="B149" s="113" t="s">
        <v>86</v>
      </c>
      <c r="C149" s="135">
        <v>962.09</v>
      </c>
      <c r="D149" s="119">
        <f t="shared" si="68"/>
        <v>0.21979624575512169</v>
      </c>
      <c r="E149" s="119">
        <f t="shared" si="65"/>
        <v>7.4024872178436674</v>
      </c>
      <c r="F149" s="119" t="s">
        <v>912</v>
      </c>
    </row>
    <row r="150" spans="1:6" ht="11.25" customHeight="1">
      <c r="A150" s="136"/>
      <c r="B150" s="113" t="s">
        <v>87</v>
      </c>
      <c r="C150" s="135">
        <v>962.44</v>
      </c>
      <c r="D150" s="119">
        <f t="shared" si="68"/>
        <v>3.6379132929353908E-2</v>
      </c>
      <c r="E150" s="119" t="s">
        <v>690</v>
      </c>
      <c r="F150" s="119" t="s">
        <v>690</v>
      </c>
    </row>
    <row r="151" spans="1:6" ht="11.25" customHeight="1">
      <c r="A151" s="108">
        <v>2015</v>
      </c>
      <c r="B151" s="109" t="s">
        <v>76</v>
      </c>
      <c r="C151" s="137">
        <v>964.58</v>
      </c>
      <c r="D151" s="138">
        <f>((C151/C150)-1)*100</f>
        <v>0.22235152321183893</v>
      </c>
      <c r="E151" s="138">
        <f t="shared" ref="E151:E162" si="69">((C151/C$150)-1)*100</f>
        <v>0.22235152321183893</v>
      </c>
      <c r="F151" s="138" t="s">
        <v>913</v>
      </c>
    </row>
    <row r="152" spans="1:6" ht="11.25" customHeight="1">
      <c r="A152" s="133"/>
      <c r="B152" s="113" t="s">
        <v>77</v>
      </c>
      <c r="C152" s="135">
        <v>963.98</v>
      </c>
      <c r="D152" s="119">
        <f>((C152/C151)-1)*100</f>
        <v>-6.2203238715297093E-2</v>
      </c>
      <c r="E152" s="119">
        <f t="shared" si="69"/>
        <v>0.16000997464775679</v>
      </c>
      <c r="F152" s="119">
        <f t="shared" si="66"/>
        <v>7.3713521942526228</v>
      </c>
    </row>
    <row r="153" spans="1:6" ht="11.25" customHeight="1">
      <c r="A153" s="133"/>
      <c r="B153" s="113" t="s">
        <v>78</v>
      </c>
      <c r="C153" s="135">
        <v>964.5</v>
      </c>
      <c r="D153" s="119">
        <f>((C153/C152)-1)*100</f>
        <v>5.3943027863656567E-2</v>
      </c>
      <c r="E153" s="119">
        <f t="shared" si="69"/>
        <v>0.21403931673662502</v>
      </c>
      <c r="F153" s="119">
        <f t="shared" si="66"/>
        <v>7.1726207011500565</v>
      </c>
    </row>
    <row r="154" spans="1:6" ht="11.25" customHeight="1">
      <c r="A154" s="133"/>
      <c r="B154" s="113" t="s">
        <v>79</v>
      </c>
      <c r="C154" s="135">
        <v>962.51</v>
      </c>
      <c r="D154" s="119">
        <f>((C154/C153)-1)*100</f>
        <v>-0.2063245204769304</v>
      </c>
      <c r="E154" s="119" t="s">
        <v>914</v>
      </c>
      <c r="F154" s="119" t="s">
        <v>915</v>
      </c>
    </row>
    <row r="155" spans="1:6" ht="11.25" customHeight="1">
      <c r="A155" s="133"/>
      <c r="B155" s="113" t="s">
        <v>80</v>
      </c>
      <c r="C155" s="135">
        <v>966.72</v>
      </c>
      <c r="D155" s="119">
        <f>((C155/C154)-1)*100</f>
        <v>0.43739805300724299</v>
      </c>
      <c r="E155" s="119">
        <f t="shared" si="69"/>
        <v>0.44470304642367786</v>
      </c>
      <c r="F155" s="119" t="s">
        <v>916</v>
      </c>
    </row>
    <row r="156" spans="1:6" ht="11.25" customHeight="1">
      <c r="A156" s="133"/>
      <c r="B156" s="113" t="s">
        <v>81</v>
      </c>
      <c r="C156" s="135">
        <v>967.87</v>
      </c>
      <c r="D156" s="119">
        <f t="shared" ref="D156:D158" si="70">((C156/C155)-1)*100</f>
        <v>0.1189589539887459</v>
      </c>
      <c r="E156" s="119">
        <f t="shared" si="69"/>
        <v>0.56419101450480014</v>
      </c>
      <c r="F156" s="119">
        <f t="shared" si="66"/>
        <v>6.898532156702486</v>
      </c>
    </row>
    <row r="157" spans="1:6" ht="11.25" customHeight="1">
      <c r="A157" s="133"/>
      <c r="B157" s="113" t="s">
        <v>82</v>
      </c>
      <c r="C157" s="135">
        <v>998.53</v>
      </c>
      <c r="D157" s="119">
        <f t="shared" si="70"/>
        <v>3.1677807970078575</v>
      </c>
      <c r="E157" s="119">
        <f t="shared" si="69"/>
        <v>3.7498441461285781</v>
      </c>
      <c r="F157" s="119" t="s">
        <v>917</v>
      </c>
    </row>
    <row r="158" spans="1:6" ht="11.25" customHeight="1">
      <c r="A158" s="133"/>
      <c r="B158" s="113" t="s">
        <v>83</v>
      </c>
      <c r="C158" s="135">
        <v>998.51</v>
      </c>
      <c r="D158" s="119">
        <f t="shared" si="70"/>
        <v>-2.0029443281610604E-3</v>
      </c>
      <c r="E158" s="119">
        <f t="shared" si="69"/>
        <v>3.7477660945097746</v>
      </c>
      <c r="F158" s="119">
        <f t="shared" si="66"/>
        <v>4.5067769114029987</v>
      </c>
    </row>
    <row r="159" spans="1:6" ht="11.25" customHeight="1">
      <c r="A159" s="133"/>
      <c r="B159" s="113" t="s">
        <v>84</v>
      </c>
      <c r="C159" s="135">
        <v>999.22</v>
      </c>
      <c r="D159" s="119">
        <f>((C159/C158)-1)*100</f>
        <v>7.1105947862326602E-2</v>
      </c>
      <c r="E159" s="119">
        <f t="shared" si="69"/>
        <v>3.8215369269772648</v>
      </c>
      <c r="F159" s="119" t="s">
        <v>918</v>
      </c>
    </row>
    <row r="160" spans="1:6" ht="11.25" customHeight="1">
      <c r="A160" s="133"/>
      <c r="B160" s="113" t="s">
        <v>85</v>
      </c>
      <c r="C160" s="135">
        <v>999.46</v>
      </c>
      <c r="D160" s="119">
        <f t="shared" ref="D160:D162" si="71">((C160/C159)-1)*100</f>
        <v>2.4018734612996084E-2</v>
      </c>
      <c r="E160" s="119" t="s">
        <v>919</v>
      </c>
      <c r="F160" s="119">
        <f t="shared" si="66"/>
        <v>4.1125856788683191</v>
      </c>
    </row>
    <row r="161" spans="1:6" ht="11.25" customHeight="1">
      <c r="A161" s="136"/>
      <c r="B161" s="113" t="s">
        <v>86</v>
      </c>
      <c r="C161" s="135">
        <v>1002.36</v>
      </c>
      <c r="D161" s="119">
        <f t="shared" si="71"/>
        <v>0.29015668460967703</v>
      </c>
      <c r="E161" s="119" t="s">
        <v>920</v>
      </c>
      <c r="F161" s="119" t="s">
        <v>921</v>
      </c>
    </row>
    <row r="162" spans="1:6" ht="11.25" customHeight="1">
      <c r="A162" s="136"/>
      <c r="B162" s="113" t="s">
        <v>87</v>
      </c>
      <c r="C162" s="135">
        <v>1005.84</v>
      </c>
      <c r="D162" s="119">
        <f t="shared" si="71"/>
        <v>0.34718065365737516</v>
      </c>
      <c r="E162" s="119">
        <f t="shared" si="69"/>
        <v>4.5093720128007941</v>
      </c>
      <c r="F162" s="119">
        <f t="shared" si="66"/>
        <v>4.5093720128007941</v>
      </c>
    </row>
    <row r="163" spans="1:6" ht="11.25" customHeight="1">
      <c r="A163" s="108">
        <v>2016</v>
      </c>
      <c r="B163" s="109" t="s">
        <v>76</v>
      </c>
      <c r="C163" s="137">
        <v>1015.07</v>
      </c>
      <c r="D163" s="138">
        <f>((C163/C162)-1)*100</f>
        <v>0.91764097669608802</v>
      </c>
      <c r="E163" s="138">
        <f t="shared" ref="E163:E170" si="72">((C163/C$162)-1)*100</f>
        <v>0.91764097669608802</v>
      </c>
      <c r="F163" s="138" t="s">
        <v>680</v>
      </c>
    </row>
    <row r="164" spans="1:6" ht="11.25" customHeight="1">
      <c r="A164" s="133"/>
      <c r="B164" s="113" t="s">
        <v>77</v>
      </c>
      <c r="C164" s="135">
        <v>1024.32</v>
      </c>
      <c r="D164" s="119">
        <f>((C164/C163)-1)*100</f>
        <v>0.91126720324705701</v>
      </c>
      <c r="E164" s="119">
        <f t="shared" si="72"/>
        <v>1.837270341207331</v>
      </c>
      <c r="F164" s="119">
        <f t="shared" ref="F164:F173" si="73">((C164/C152)-1)*100</f>
        <v>6.2594659640241357</v>
      </c>
    </row>
    <row r="165" spans="1:6" ht="11.25" customHeight="1">
      <c r="A165" s="133"/>
      <c r="B165" s="113" t="s">
        <v>78</v>
      </c>
      <c r="C165" s="135">
        <v>1026.2</v>
      </c>
      <c r="D165" s="119">
        <f>((C165/C164)-1)*100</f>
        <v>0.18353639487660445</v>
      </c>
      <c r="E165" s="119">
        <f t="shared" si="72"/>
        <v>2.0241787958323432</v>
      </c>
      <c r="F165" s="119">
        <f t="shared" si="73"/>
        <v>6.3970969414204326</v>
      </c>
    </row>
    <row r="166" spans="1:6" ht="11.25" customHeight="1">
      <c r="A166" s="133"/>
      <c r="B166" s="113" t="s">
        <v>79</v>
      </c>
      <c r="C166" s="135">
        <v>1030.02</v>
      </c>
      <c r="D166" s="119">
        <f>((C166/C165)-1)*100</f>
        <v>0.37224712531669368</v>
      </c>
      <c r="E166" s="119">
        <f t="shared" si="72"/>
        <v>2.403960868527788</v>
      </c>
      <c r="F166" s="119">
        <f t="shared" si="73"/>
        <v>7.0139531017859635</v>
      </c>
    </row>
    <row r="167" spans="1:6" ht="11.25" customHeight="1">
      <c r="A167" s="133"/>
      <c r="B167" s="113" t="s">
        <v>80</v>
      </c>
      <c r="C167" s="135">
        <v>1030.74</v>
      </c>
      <c r="D167" s="119">
        <f>((C167/C166)-1)*100</f>
        <v>6.9901555309614949E-2</v>
      </c>
      <c r="E167" s="119" t="s">
        <v>922</v>
      </c>
      <c r="F167" s="119">
        <f t="shared" si="73"/>
        <v>6.6223932472691205</v>
      </c>
    </row>
    <row r="168" spans="1:6" ht="11.25" customHeight="1">
      <c r="A168" s="133"/>
      <c r="B168" s="113" t="s">
        <v>81</v>
      </c>
      <c r="C168" s="135">
        <v>1030.1600000000001</v>
      </c>
      <c r="D168" s="119">
        <f t="shared" ref="D168:D170" si="74">((C168/C167)-1)*100</f>
        <v>-5.6270252439982738E-2</v>
      </c>
      <c r="E168" s="119" t="s">
        <v>923</v>
      </c>
      <c r="F168" s="119" t="s">
        <v>924</v>
      </c>
    </row>
    <row r="169" spans="1:6" ht="11.25" customHeight="1">
      <c r="A169" s="133"/>
      <c r="B169" s="113" t="s">
        <v>82</v>
      </c>
      <c r="C169" s="135">
        <v>1030.6400000000001</v>
      </c>
      <c r="D169" s="119">
        <f t="shared" si="74"/>
        <v>4.6594703735336473E-2</v>
      </c>
      <c r="E169" s="119" t="s">
        <v>925</v>
      </c>
      <c r="F169" s="119" t="s">
        <v>782</v>
      </c>
    </row>
    <row r="170" spans="1:6" ht="11.25" customHeight="1">
      <c r="A170" s="133"/>
      <c r="B170" s="113" t="s">
        <v>83</v>
      </c>
      <c r="C170" s="135">
        <v>1030.43</v>
      </c>
      <c r="D170" s="119">
        <f t="shared" si="74"/>
        <v>-2.0375688892337873E-2</v>
      </c>
      <c r="E170" s="119">
        <f t="shared" si="72"/>
        <v>2.4447228187385761</v>
      </c>
      <c r="F170" s="119" t="s">
        <v>926</v>
      </c>
    </row>
    <row r="171" spans="1:6" ht="11.25" customHeight="1">
      <c r="A171" s="133"/>
      <c r="B171" s="113" t="s">
        <v>84</v>
      </c>
      <c r="C171" s="135">
        <v>1046.83</v>
      </c>
      <c r="D171" s="119">
        <f>((C171/C170)-1)*100</f>
        <v>1.5915685684616987</v>
      </c>
      <c r="E171" s="119" t="s">
        <v>927</v>
      </c>
      <c r="F171" s="119">
        <f t="shared" si="73"/>
        <v>4.7647164788535035</v>
      </c>
    </row>
    <row r="172" spans="1:6" ht="11.25" customHeight="1">
      <c r="A172" s="133"/>
      <c r="B172" s="113" t="s">
        <v>85</v>
      </c>
      <c r="C172" s="135">
        <v>1048.4100000000001</v>
      </c>
      <c r="D172" s="119">
        <f t="shared" ref="D172:D201" si="75">((C172/C171)-1)*100</f>
        <v>0.15093186095165301</v>
      </c>
      <c r="E172" s="119" t="s">
        <v>918</v>
      </c>
      <c r="F172" s="119" t="s">
        <v>928</v>
      </c>
    </row>
    <row r="173" spans="1:6" ht="11.25" customHeight="1">
      <c r="A173" s="136"/>
      <c r="B173" s="113" t="s">
        <v>86</v>
      </c>
      <c r="C173" s="135">
        <v>1047.71</v>
      </c>
      <c r="D173" s="119">
        <f t="shared" si="75"/>
        <v>-6.6767772150211346E-2</v>
      </c>
      <c r="E173" s="119" t="s">
        <v>929</v>
      </c>
      <c r="F173" s="119">
        <f t="shared" si="73"/>
        <v>4.524322598667152</v>
      </c>
    </row>
    <row r="174" spans="1:6" ht="11.25" customHeight="1">
      <c r="A174" s="136"/>
      <c r="B174" s="113" t="s">
        <v>87</v>
      </c>
      <c r="C174" s="135">
        <v>1070.97</v>
      </c>
      <c r="D174" s="119">
        <f t="shared" si="75"/>
        <v>2.2200799839650287</v>
      </c>
      <c r="E174" s="119" t="s">
        <v>930</v>
      </c>
      <c r="F174" s="119" t="s">
        <v>930</v>
      </c>
    </row>
    <row r="175" spans="1:6" s="97" customFormat="1" ht="11.25" customHeight="1">
      <c r="A175" s="108">
        <v>2017</v>
      </c>
      <c r="B175" s="109" t="s">
        <v>76</v>
      </c>
      <c r="C175" s="137">
        <v>1067.32</v>
      </c>
      <c r="D175" s="138">
        <f t="shared" si="75"/>
        <v>-0.34081253443141168</v>
      </c>
      <c r="E175" s="138">
        <f t="shared" ref="E175:E177" si="76">((C175/C$174)-1)*100</f>
        <v>-0.34081253443141168</v>
      </c>
      <c r="F175" s="138" t="s">
        <v>931</v>
      </c>
    </row>
    <row r="176" spans="1:6" s="97" customFormat="1" ht="11.25" customHeight="1">
      <c r="A176" s="133"/>
      <c r="B176" s="113" t="s">
        <v>77</v>
      </c>
      <c r="C176" s="135">
        <v>1069.8800000000001</v>
      </c>
      <c r="D176" s="119">
        <f t="shared" si="75"/>
        <v>0.23985308998240029</v>
      </c>
      <c r="E176" s="119">
        <f t="shared" si="76"/>
        <v>-0.10177689384388566</v>
      </c>
      <c r="F176" s="119" t="s">
        <v>932</v>
      </c>
    </row>
    <row r="177" spans="1:6" s="97" customFormat="1" ht="11.25" customHeight="1">
      <c r="A177" s="133"/>
      <c r="B177" s="113" t="s">
        <v>78</v>
      </c>
      <c r="C177" s="135">
        <v>1073.01</v>
      </c>
      <c r="D177" s="119">
        <f t="shared" si="75"/>
        <v>0.29255617452423888</v>
      </c>
      <c r="E177" s="119">
        <f t="shared" si="76"/>
        <v>0.19048152609315583</v>
      </c>
      <c r="F177" s="119" t="s">
        <v>933</v>
      </c>
    </row>
    <row r="178" spans="1:6" s="97" customFormat="1" ht="11.25" customHeight="1">
      <c r="A178" s="133"/>
      <c r="B178" s="113" t="s">
        <v>79</v>
      </c>
      <c r="C178" s="135">
        <v>1071.98</v>
      </c>
      <c r="D178" s="119">
        <f>((C178/C177)-1)*100</f>
        <v>-9.5991649658433431E-2</v>
      </c>
      <c r="E178" s="119">
        <f>((C178/C$174)-1)*100</f>
        <v>9.4307030075535536E-2</v>
      </c>
      <c r="F178" s="119" t="s">
        <v>934</v>
      </c>
    </row>
    <row r="179" spans="1:6" s="97" customFormat="1" ht="11.25" customHeight="1">
      <c r="A179" s="133"/>
      <c r="B179" s="113" t="s">
        <v>80</v>
      </c>
      <c r="C179" s="135">
        <v>1073.72</v>
      </c>
      <c r="D179" s="119">
        <f t="shared" si="75"/>
        <v>0.16231646112800924</v>
      </c>
      <c r="E179" s="119" t="s">
        <v>935</v>
      </c>
      <c r="F179" s="119" t="s">
        <v>936</v>
      </c>
    </row>
    <row r="180" spans="1:6" s="97" customFormat="1" ht="11.25" customHeight="1">
      <c r="A180" s="133"/>
      <c r="B180" s="113" t="s">
        <v>81</v>
      </c>
      <c r="C180" s="135">
        <v>1096.5999999999999</v>
      </c>
      <c r="D180" s="119">
        <f t="shared" si="75"/>
        <v>2.1309093618447905</v>
      </c>
      <c r="E180" s="119" t="s">
        <v>937</v>
      </c>
      <c r="F180" s="119" t="s">
        <v>938</v>
      </c>
    </row>
    <row r="181" spans="1:6" s="97" customFormat="1" ht="11.25" customHeight="1">
      <c r="A181" s="133"/>
      <c r="B181" s="113" t="s">
        <v>82</v>
      </c>
      <c r="C181" s="135">
        <v>1098.29</v>
      </c>
      <c r="D181" s="119">
        <f t="shared" si="75"/>
        <v>0.15411271201897225</v>
      </c>
      <c r="E181" s="119" t="s">
        <v>939</v>
      </c>
      <c r="F181" s="119" t="s">
        <v>940</v>
      </c>
    </row>
    <row r="182" spans="1:6" s="97" customFormat="1" ht="11.25" customHeight="1">
      <c r="A182" s="133"/>
      <c r="B182" s="113" t="s">
        <v>83</v>
      </c>
      <c r="C182" s="135">
        <v>1103.27</v>
      </c>
      <c r="D182" s="119">
        <f t="shared" si="75"/>
        <v>0.45343215362063649</v>
      </c>
      <c r="E182" s="119" t="s">
        <v>941</v>
      </c>
      <c r="F182" s="119" t="s">
        <v>942</v>
      </c>
    </row>
    <row r="183" spans="1:6" s="97" customFormat="1" ht="11.25" customHeight="1">
      <c r="A183" s="133"/>
      <c r="B183" s="113" t="s">
        <v>84</v>
      </c>
      <c r="C183" s="135">
        <v>1109.9000000000001</v>
      </c>
      <c r="D183" s="119">
        <f t="shared" si="75"/>
        <v>0.60094083950439359</v>
      </c>
      <c r="E183" s="119" t="s">
        <v>943</v>
      </c>
      <c r="F183" s="119" t="s">
        <v>944</v>
      </c>
    </row>
    <row r="184" spans="1:6" s="97" customFormat="1" ht="11.25" customHeight="1">
      <c r="A184" s="133"/>
      <c r="B184" s="113" t="s">
        <v>85</v>
      </c>
      <c r="C184" s="135">
        <v>1109.8</v>
      </c>
      <c r="D184" s="119">
        <f t="shared" si="75"/>
        <v>-9.0098207045752332E-3</v>
      </c>
      <c r="E184" s="119" t="s">
        <v>945</v>
      </c>
      <c r="F184" s="119" t="s">
        <v>946</v>
      </c>
    </row>
    <row r="185" spans="1:6" s="97" customFormat="1" ht="11.25" customHeight="1">
      <c r="A185" s="133"/>
      <c r="B185" s="113" t="s">
        <v>86</v>
      </c>
      <c r="C185" s="135">
        <v>1118.4000000000001</v>
      </c>
      <c r="D185" s="119">
        <f t="shared" si="75"/>
        <v>0.77491439899082248</v>
      </c>
      <c r="E185" s="119" t="s">
        <v>947</v>
      </c>
      <c r="F185" s="119" t="s">
        <v>714</v>
      </c>
    </row>
    <row r="186" spans="1:6" s="97" customFormat="1" ht="11.25" customHeight="1">
      <c r="A186" s="133"/>
      <c r="B186" s="113" t="s">
        <v>87</v>
      </c>
      <c r="C186" s="135">
        <v>1123.01</v>
      </c>
      <c r="D186" s="119">
        <f t="shared" si="75"/>
        <v>0.41219599427753106</v>
      </c>
      <c r="E186" s="119" t="s">
        <v>948</v>
      </c>
      <c r="F186" s="119" t="s">
        <v>948</v>
      </c>
    </row>
    <row r="187" spans="1:6" s="97" customFormat="1" ht="11.25" customHeight="1">
      <c r="A187" s="108">
        <v>2018</v>
      </c>
      <c r="B187" s="109" t="s">
        <v>76</v>
      </c>
      <c r="C187" s="137">
        <v>1125.1199999999999</v>
      </c>
      <c r="D187" s="138">
        <f t="shared" si="75"/>
        <v>0.18788790838906166</v>
      </c>
      <c r="E187" s="138">
        <f t="shared" ref="E187:E196" si="77">((C187/C$186)-1)*100</f>
        <v>0.18788790838906166</v>
      </c>
      <c r="F187" s="138" t="s">
        <v>949</v>
      </c>
    </row>
    <row r="188" spans="1:6" s="97" customFormat="1" ht="11.25" customHeight="1">
      <c r="A188" s="133"/>
      <c r="B188" s="113" t="s">
        <v>77</v>
      </c>
      <c r="C188" s="135">
        <v>1132.19</v>
      </c>
      <c r="D188" s="119">
        <f t="shared" si="75"/>
        <v>0.62837741751993192</v>
      </c>
      <c r="E188" s="119">
        <f t="shared" si="77"/>
        <v>0.81744597109554284</v>
      </c>
      <c r="F188" s="119" t="s">
        <v>950</v>
      </c>
    </row>
    <row r="189" spans="1:6" s="97" customFormat="1" ht="11.25" customHeight="1">
      <c r="A189" s="133"/>
      <c r="B189" s="113" t="s">
        <v>78</v>
      </c>
      <c r="C189" s="135">
        <v>1135.6600000000001</v>
      </c>
      <c r="D189" s="119">
        <f t="shared" si="75"/>
        <v>0.30648566053401716</v>
      </c>
      <c r="E189" s="119">
        <f t="shared" si="77"/>
        <v>1.1264369863135837</v>
      </c>
      <c r="F189" s="119" t="s">
        <v>951</v>
      </c>
    </row>
    <row r="190" spans="1:6" s="97" customFormat="1" ht="11.25" customHeight="1">
      <c r="A190" s="139"/>
      <c r="B190" s="113" t="s">
        <v>79</v>
      </c>
      <c r="C190" s="135">
        <v>1140.8599999999999</v>
      </c>
      <c r="D190" s="119">
        <f>((C190/C189)-1)*100</f>
        <v>0.45788352147648759</v>
      </c>
      <c r="E190" s="119" t="s">
        <v>952</v>
      </c>
      <c r="F190" s="119" t="s">
        <v>953</v>
      </c>
    </row>
    <row r="191" spans="1:6" s="97" customFormat="1" ht="11.25" customHeight="1">
      <c r="A191" s="139"/>
      <c r="B191" s="113" t="s">
        <v>80</v>
      </c>
      <c r="C191" s="135">
        <v>1145.79</v>
      </c>
      <c r="D191" s="119">
        <f t="shared" si="75"/>
        <v>0.43213014743264111</v>
      </c>
      <c r="E191" s="119" t="s">
        <v>753</v>
      </c>
      <c r="F191" s="119" t="s">
        <v>954</v>
      </c>
    </row>
    <row r="192" spans="1:6" s="97" customFormat="1" ht="11.25" customHeight="1">
      <c r="A192" s="139"/>
      <c r="B192" s="113" t="s">
        <v>81</v>
      </c>
      <c r="C192" s="135">
        <v>1154.92</v>
      </c>
      <c r="D192" s="119">
        <f t="shared" si="75"/>
        <v>0.79683013466691488</v>
      </c>
      <c r="E192" s="119" t="s">
        <v>846</v>
      </c>
      <c r="F192" s="119" t="s">
        <v>955</v>
      </c>
    </row>
    <row r="193" spans="1:6" s="97" customFormat="1" ht="11.25" customHeight="1">
      <c r="A193" s="139"/>
      <c r="B193" s="113" t="s">
        <v>82</v>
      </c>
      <c r="C193" s="135">
        <v>1159.54</v>
      </c>
      <c r="D193" s="119">
        <f t="shared" si="75"/>
        <v>0.40002770754683503</v>
      </c>
      <c r="E193" s="119" t="s">
        <v>956</v>
      </c>
      <c r="F193" s="119" t="s">
        <v>847</v>
      </c>
    </row>
    <row r="194" spans="1:6" s="97" customFormat="1" ht="11.25" customHeight="1">
      <c r="A194" s="139"/>
      <c r="B194" s="113" t="s">
        <v>83</v>
      </c>
      <c r="C194" s="135">
        <v>1160.75</v>
      </c>
      <c r="D194" s="119">
        <f t="shared" si="75"/>
        <v>0.10435172568432627</v>
      </c>
      <c r="E194" s="119" t="s">
        <v>957</v>
      </c>
      <c r="F194" s="119">
        <f t="shared" ref="F194:F197" si="78">((C194/C182)-1)*100</f>
        <v>5.2099667352506707</v>
      </c>
    </row>
    <row r="195" spans="1:6" s="97" customFormat="1" ht="11.25" customHeight="1">
      <c r="A195" s="139"/>
      <c r="B195" s="113" t="s">
        <v>84</v>
      </c>
      <c r="C195" s="135">
        <v>1165.45</v>
      </c>
      <c r="D195" s="119">
        <f t="shared" si="75"/>
        <v>0.40491061813483498</v>
      </c>
      <c r="E195" s="119">
        <f t="shared" si="77"/>
        <v>3.7791293042804597</v>
      </c>
      <c r="F195" s="119">
        <f t="shared" si="78"/>
        <v>5.0049554013875008</v>
      </c>
    </row>
    <row r="196" spans="1:6" s="97" customFormat="1" ht="11.25" customHeight="1">
      <c r="A196" s="139"/>
      <c r="B196" s="113" t="s">
        <v>85</v>
      </c>
      <c r="C196" s="135">
        <v>1180.93</v>
      </c>
      <c r="D196" s="119">
        <f t="shared" si="75"/>
        <v>1.328242309837413</v>
      </c>
      <c r="E196" s="119">
        <f t="shared" si="77"/>
        <v>5.1575676084807842</v>
      </c>
      <c r="F196" s="119" t="s">
        <v>958</v>
      </c>
    </row>
    <row r="197" spans="1:6" s="97" customFormat="1" ht="11.25" customHeight="1">
      <c r="A197" s="139"/>
      <c r="B197" s="113" t="s">
        <v>86</v>
      </c>
      <c r="C197" s="135">
        <v>1182.46</v>
      </c>
      <c r="D197" s="119">
        <f t="shared" si="75"/>
        <v>0.12955890696315642</v>
      </c>
      <c r="E197" s="119" t="s">
        <v>735</v>
      </c>
      <c r="F197" s="119">
        <f t="shared" si="78"/>
        <v>5.7278254649499205</v>
      </c>
    </row>
    <row r="198" spans="1:6" s="97" customFormat="1" ht="11.25" customHeight="1">
      <c r="A198" s="139"/>
      <c r="B198" s="113" t="s">
        <v>87</v>
      </c>
      <c r="C198" s="135">
        <v>1182.17</v>
      </c>
      <c r="D198" s="119">
        <f t="shared" si="75"/>
        <v>-2.452514249953186E-2</v>
      </c>
      <c r="E198" s="119" t="s">
        <v>959</v>
      </c>
      <c r="F198" s="119" t="s">
        <v>959</v>
      </c>
    </row>
    <row r="199" spans="1:6" s="97" customFormat="1" ht="11.25" customHeight="1">
      <c r="A199" s="108">
        <v>2019</v>
      </c>
      <c r="B199" s="109" t="s">
        <v>76</v>
      </c>
      <c r="C199" s="137">
        <v>1180.72</v>
      </c>
      <c r="D199" s="138">
        <f t="shared" si="75"/>
        <v>-0.12265579400594362</v>
      </c>
      <c r="E199" s="138">
        <f>((C199/C$198)-1)*100</f>
        <v>-0.12265579400594362</v>
      </c>
      <c r="F199" s="138" t="s">
        <v>818</v>
      </c>
    </row>
    <row r="200" spans="1:6" s="97" customFormat="1" ht="11.25" customHeight="1">
      <c r="A200" s="133"/>
      <c r="B200" s="113" t="s">
        <v>77</v>
      </c>
      <c r="C200" s="135">
        <v>1181.75</v>
      </c>
      <c r="D200" s="119">
        <f t="shared" si="75"/>
        <v>8.7234907514055493E-2</v>
      </c>
      <c r="E200" s="140" t="s">
        <v>960</v>
      </c>
      <c r="F200" s="119" t="s">
        <v>961</v>
      </c>
    </row>
    <row r="201" spans="1:6" s="97" customFormat="1" ht="11.25" customHeight="1">
      <c r="A201" s="133"/>
      <c r="B201" s="113" t="s">
        <v>78</v>
      </c>
      <c r="C201" s="135">
        <v>1182.3900000000001</v>
      </c>
      <c r="D201" s="119">
        <f t="shared" si="75"/>
        <v>5.4156970594476661E-2</v>
      </c>
      <c r="E201" s="119">
        <f t="shared" ref="E201:E202" si="79">((C201/C$198)-1)*100</f>
        <v>1.8609844607797577E-2</v>
      </c>
      <c r="F201" s="119" t="s">
        <v>962</v>
      </c>
    </row>
    <row r="202" spans="1:6" s="97" customFormat="1" ht="11.25" customHeight="1">
      <c r="A202" s="139"/>
      <c r="B202" s="113" t="s">
        <v>79</v>
      </c>
      <c r="C202" s="135">
        <v>1192.6400000000001</v>
      </c>
      <c r="D202" s="119">
        <f>((C202/C201)-1)*100</f>
        <v>0.86688825176126638</v>
      </c>
      <c r="E202" s="119">
        <f t="shared" si="79"/>
        <v>0.88565942292564426</v>
      </c>
      <c r="F202" s="119">
        <f t="shared" ref="F202" si="80">((C202/C190)-1)*100</f>
        <v>4.5386813456515407</v>
      </c>
    </row>
    <row r="203" spans="1:6" s="97" customFormat="1" ht="11.25" customHeight="1">
      <c r="A203" s="139"/>
      <c r="B203" s="113" t="s">
        <v>80</v>
      </c>
      <c r="C203" s="135">
        <v>1191.29</v>
      </c>
      <c r="D203" s="119">
        <f t="shared" ref="D203:D213" si="81">((C203/C202)-1)*100</f>
        <v>-0.11319425811645578</v>
      </c>
      <c r="E203" s="119" t="s">
        <v>963</v>
      </c>
      <c r="F203" s="119" t="s">
        <v>964</v>
      </c>
    </row>
    <row r="204" spans="1:6" s="97" customFormat="1" ht="11.25" customHeight="1">
      <c r="A204" s="139"/>
      <c r="B204" s="113" t="s">
        <v>81</v>
      </c>
      <c r="C204" s="135">
        <v>1197.32</v>
      </c>
      <c r="D204" s="119">
        <f t="shared" si="81"/>
        <v>0.50617397946763898</v>
      </c>
      <c r="E204" s="119" t="s">
        <v>965</v>
      </c>
      <c r="F204" s="119" t="s">
        <v>966</v>
      </c>
    </row>
    <row r="205" spans="1:6" s="97" customFormat="1" ht="11.25" customHeight="1">
      <c r="A205" s="139"/>
      <c r="B205" s="113" t="s">
        <v>82</v>
      </c>
      <c r="C205" s="135">
        <v>1205.48</v>
      </c>
      <c r="D205" s="119">
        <f t="shared" si="81"/>
        <v>0.68152206594729314</v>
      </c>
      <c r="E205" s="119" t="s">
        <v>967</v>
      </c>
      <c r="F205" s="119" t="s">
        <v>968</v>
      </c>
    </row>
    <row r="206" spans="1:6" s="97" customFormat="1" ht="11.25" customHeight="1">
      <c r="A206" s="139"/>
      <c r="B206" s="113" t="s">
        <v>83</v>
      </c>
      <c r="C206" s="135">
        <v>1224.1400000000001</v>
      </c>
      <c r="D206" s="119">
        <f t="shared" si="81"/>
        <v>1.5479311145767838</v>
      </c>
      <c r="E206" s="119" t="s">
        <v>969</v>
      </c>
      <c r="F206" s="119" t="s">
        <v>970</v>
      </c>
    </row>
    <row r="207" spans="1:6" s="97" customFormat="1" ht="11.25" customHeight="1">
      <c r="A207" s="139"/>
      <c r="B207" s="113" t="s">
        <v>84</v>
      </c>
      <c r="C207" s="135">
        <v>1225.46</v>
      </c>
      <c r="D207" s="119">
        <f t="shared" si="81"/>
        <v>0.10783080366623121</v>
      </c>
      <c r="E207" s="119" t="s">
        <v>966</v>
      </c>
      <c r="F207" s="119" t="s">
        <v>971</v>
      </c>
    </row>
    <row r="208" spans="1:6" s="97" customFormat="1" ht="11.25" customHeight="1">
      <c r="A208" s="139"/>
      <c r="B208" s="113" t="s">
        <v>85</v>
      </c>
      <c r="C208" s="135">
        <v>1226.3399999999999</v>
      </c>
      <c r="D208" s="119">
        <f t="shared" si="81"/>
        <v>7.180976939271666E-2</v>
      </c>
      <c r="E208" s="119" t="s">
        <v>972</v>
      </c>
      <c r="F208" s="119" t="s">
        <v>800</v>
      </c>
    </row>
    <row r="209" spans="1:6" s="97" customFormat="1" ht="11.25" customHeight="1">
      <c r="A209" s="139"/>
      <c r="B209" s="113" t="s">
        <v>86</v>
      </c>
      <c r="C209" s="135">
        <v>1227.18</v>
      </c>
      <c r="D209" s="119">
        <f t="shared" si="81"/>
        <v>6.8496501785819675E-2</v>
      </c>
      <c r="E209" s="119" t="s">
        <v>973</v>
      </c>
      <c r="F209" s="119" t="s">
        <v>974</v>
      </c>
    </row>
    <row r="210" spans="1:6" s="97" customFormat="1" ht="11.25" customHeight="1">
      <c r="A210" s="139"/>
      <c r="B210" s="113" t="s">
        <v>87</v>
      </c>
      <c r="C210" s="135">
        <v>1230.3599999999999</v>
      </c>
      <c r="D210" s="119">
        <f t="shared" si="81"/>
        <v>0.25913068987433174</v>
      </c>
      <c r="E210" s="119" t="s">
        <v>975</v>
      </c>
      <c r="F210" s="119" t="s">
        <v>975</v>
      </c>
    </row>
    <row r="211" spans="1:6" s="97" customFormat="1" ht="11.25" customHeight="1">
      <c r="A211" s="108">
        <v>2020</v>
      </c>
      <c r="B211" s="109" t="s">
        <v>76</v>
      </c>
      <c r="C211" s="137">
        <v>1227.4100000000001</v>
      </c>
      <c r="D211" s="138">
        <f t="shared" si="81"/>
        <v>-0.23976722260150574</v>
      </c>
      <c r="E211" s="138">
        <f>((C211/C$210)-1)*100</f>
        <v>-0.23976722260150574</v>
      </c>
      <c r="F211" s="138" t="s">
        <v>968</v>
      </c>
    </row>
    <row r="212" spans="1:6" s="97" customFormat="1" ht="11.25" customHeight="1">
      <c r="A212" s="133"/>
      <c r="B212" s="113" t="s">
        <v>77</v>
      </c>
      <c r="C212" s="135">
        <v>1224.33</v>
      </c>
      <c r="D212" s="119">
        <f t="shared" si="81"/>
        <v>-0.25093489543023262</v>
      </c>
      <c r="E212" s="119">
        <f>((C212/C$210)-1)*100</f>
        <v>-0.49010045840242045</v>
      </c>
      <c r="F212" s="119" t="s">
        <v>976</v>
      </c>
    </row>
    <row r="213" spans="1:6" s="97" customFormat="1" ht="11.25" customHeight="1">
      <c r="A213" s="133"/>
      <c r="B213" s="113" t="s">
        <v>78</v>
      </c>
      <c r="C213" s="135">
        <v>1228.7</v>
      </c>
      <c r="D213" s="119">
        <f t="shared" si="81"/>
        <v>0.35692991268694296</v>
      </c>
      <c r="E213" s="119">
        <f t="shared" ref="E213:E221" si="82">((C213/C$210)-1)*100</f>
        <v>-0.13491986085372165</v>
      </c>
      <c r="F213" s="119" t="s">
        <v>767</v>
      </c>
    </row>
    <row r="214" spans="1:6" s="97" customFormat="1" ht="12" customHeight="1">
      <c r="A214" s="139"/>
      <c r="B214" s="113" t="s">
        <v>79</v>
      </c>
      <c r="C214" s="135">
        <v>1227.27</v>
      </c>
      <c r="D214" s="119">
        <f>((C214/C213)-1)*100</f>
        <v>-0.11638316920322689</v>
      </c>
      <c r="E214" s="119">
        <f t="shared" si="82"/>
        <v>-0.25114600604700943</v>
      </c>
      <c r="F214" s="119" t="s">
        <v>977</v>
      </c>
    </row>
    <row r="215" spans="1:6" s="97" customFormat="1" ht="10.5" customHeight="1">
      <c r="A215" s="139"/>
      <c r="B215" s="113" t="s">
        <v>80</v>
      </c>
      <c r="C215" s="135">
        <v>1227.69</v>
      </c>
      <c r="D215" s="119">
        <f t="shared" ref="D215:D225" si="83">((C215/C214)-1)*100</f>
        <v>3.4222298271768814E-2</v>
      </c>
      <c r="E215" s="119">
        <f t="shared" si="82"/>
        <v>-0.21700965571050945</v>
      </c>
      <c r="F215" s="119">
        <f t="shared" ref="F215:F220" si="84">((C215/C203)-1)*100</f>
        <v>3.0555112525078032</v>
      </c>
    </row>
    <row r="216" spans="1:6" s="97" customFormat="1" ht="11.25" customHeight="1">
      <c r="A216" s="139"/>
      <c r="B216" s="113" t="s">
        <v>81</v>
      </c>
      <c r="C216" s="135">
        <v>1230.8499999999999</v>
      </c>
      <c r="D216" s="119">
        <f t="shared" si="83"/>
        <v>0.25739396753250432</v>
      </c>
      <c r="E216" s="119">
        <f t="shared" si="82"/>
        <v>3.9825742059229619E-2</v>
      </c>
      <c r="F216" s="119">
        <f t="shared" si="84"/>
        <v>2.8004209400995572</v>
      </c>
    </row>
    <row r="217" spans="1:6" s="97" customFormat="1" ht="14.25" customHeight="1">
      <c r="A217" s="139"/>
      <c r="B217" s="113" t="s">
        <v>82</v>
      </c>
      <c r="C217" s="135">
        <v>1232.82</v>
      </c>
      <c r="D217" s="119">
        <f t="shared" si="83"/>
        <v>0.16005199658772895</v>
      </c>
      <c r="E217" s="119">
        <f t="shared" si="82"/>
        <v>0.19994148054227612</v>
      </c>
      <c r="F217" s="119">
        <f t="shared" si="84"/>
        <v>2.2679762418289728</v>
      </c>
    </row>
    <row r="218" spans="1:6" s="97" customFormat="1" ht="11.25" customHeight="1">
      <c r="A218" s="139"/>
      <c r="B218" s="113" t="s">
        <v>83</v>
      </c>
      <c r="C218" s="135">
        <v>1244.4000000000001</v>
      </c>
      <c r="D218" s="119">
        <f t="shared" si="83"/>
        <v>0.93930987492092388</v>
      </c>
      <c r="E218" s="119">
        <f t="shared" si="82"/>
        <v>1.1411294255340154</v>
      </c>
      <c r="F218" s="119">
        <f t="shared" si="84"/>
        <v>1.6550394562713455</v>
      </c>
    </row>
    <row r="219" spans="1:6" s="97" customFormat="1" ht="11.25" customHeight="1">
      <c r="A219" s="139"/>
      <c r="B219" s="113" t="s">
        <v>84</v>
      </c>
      <c r="C219" s="135">
        <v>1276.05</v>
      </c>
      <c r="D219" s="119">
        <f t="shared" si="83"/>
        <v>2.5433944069430892</v>
      </c>
      <c r="E219" s="119">
        <f t="shared" si="82"/>
        <v>3.7135472544621129</v>
      </c>
      <c r="F219" s="119" t="s">
        <v>962</v>
      </c>
    </row>
    <row r="220" spans="1:6" s="97" customFormat="1" ht="11.25" customHeight="1">
      <c r="A220" s="139"/>
      <c r="B220" s="113" t="s">
        <v>85</v>
      </c>
      <c r="C220" s="135">
        <v>1290.07</v>
      </c>
      <c r="D220" s="119">
        <f t="shared" si="83"/>
        <v>1.0987030288781785</v>
      </c>
      <c r="E220" s="119">
        <f t="shared" si="82"/>
        <v>4.8530511395038944</v>
      </c>
      <c r="F220" s="119">
        <f t="shared" si="84"/>
        <v>5.1967643557251586</v>
      </c>
    </row>
    <row r="221" spans="1:6" s="97" customFormat="1" ht="11.25" customHeight="1">
      <c r="A221" s="139"/>
      <c r="B221" s="113" t="s">
        <v>86</v>
      </c>
      <c r="C221" s="135">
        <v>1308.27</v>
      </c>
      <c r="D221" s="119">
        <f t="shared" si="83"/>
        <v>1.4107761594332136</v>
      </c>
      <c r="E221" s="119">
        <f t="shared" si="82"/>
        <v>6.3322929874183309</v>
      </c>
      <c r="F221" s="119" t="s">
        <v>750</v>
      </c>
    </row>
    <row r="222" spans="1:6" s="97" customFormat="1" ht="11.25" customHeight="1">
      <c r="A222" s="139"/>
      <c r="B222" s="113" t="s">
        <v>87</v>
      </c>
      <c r="C222" s="135">
        <v>1324.1</v>
      </c>
      <c r="D222" s="119">
        <f t="shared" si="83"/>
        <v>1.2099948787329673</v>
      </c>
      <c r="E222" s="119" t="s">
        <v>978</v>
      </c>
      <c r="F222" s="119" t="s">
        <v>978</v>
      </c>
    </row>
    <row r="223" spans="1:6" s="97" customFormat="1" ht="11.25" customHeight="1">
      <c r="A223" s="108">
        <v>2021</v>
      </c>
      <c r="B223" s="109" t="s">
        <v>76</v>
      </c>
      <c r="C223" s="137">
        <v>1339.09</v>
      </c>
      <c r="D223" s="138">
        <f t="shared" si="83"/>
        <v>1.1320897213201508</v>
      </c>
      <c r="E223" s="138">
        <f t="shared" ref="E223:E234" si="85">((C223/C$222)-1)*100</f>
        <v>1.1320897213201508</v>
      </c>
      <c r="F223" s="138" t="s">
        <v>979</v>
      </c>
    </row>
    <row r="224" spans="1:6" s="97" customFormat="1" ht="11.25" customHeight="1">
      <c r="A224" s="133"/>
      <c r="B224" s="113" t="s">
        <v>77</v>
      </c>
      <c r="C224" s="135">
        <v>1354.7</v>
      </c>
      <c r="D224" s="119">
        <f t="shared" si="83"/>
        <v>1.1657170167800546</v>
      </c>
      <c r="E224" s="119">
        <f t="shared" si="85"/>
        <v>2.3110037006268458</v>
      </c>
      <c r="F224" s="119">
        <f t="shared" ref="F224" si="86">((C224/C212)-1)*100</f>
        <v>10.648272932951098</v>
      </c>
    </row>
    <row r="225" spans="1:6" s="97" customFormat="1" ht="11.25" customHeight="1">
      <c r="A225" s="133"/>
      <c r="B225" s="113" t="s">
        <v>78</v>
      </c>
      <c r="C225" s="135">
        <v>1380.29</v>
      </c>
      <c r="D225" s="119">
        <f t="shared" si="83"/>
        <v>1.888979109765998</v>
      </c>
      <c r="E225" s="119" t="s">
        <v>980</v>
      </c>
      <c r="F225" s="119" t="s">
        <v>981</v>
      </c>
    </row>
    <row r="226" spans="1:6" s="97" customFormat="1" ht="12" customHeight="1">
      <c r="A226" s="139"/>
      <c r="B226" s="113" t="s">
        <v>79</v>
      </c>
      <c r="C226" s="135">
        <v>1388.6</v>
      </c>
      <c r="D226" s="119">
        <f>((C226/C225)-1)*100</f>
        <v>0.60204739583711309</v>
      </c>
      <c r="E226" s="119">
        <f t="shared" si="85"/>
        <v>4.8712332905369582</v>
      </c>
      <c r="F226" s="119" t="s">
        <v>982</v>
      </c>
    </row>
    <row r="227" spans="1:6" s="97" customFormat="1" ht="10.5" customHeight="1">
      <c r="A227" s="139"/>
      <c r="B227" s="113" t="s">
        <v>80</v>
      </c>
      <c r="C227" s="135">
        <v>1421.89</v>
      </c>
      <c r="D227" s="119">
        <f t="shared" ref="D227:D237" si="87">((C227/C226)-1)*100</f>
        <v>2.3973786547601961</v>
      </c>
      <c r="E227" s="119">
        <f t="shared" si="85"/>
        <v>7.3853938524280682</v>
      </c>
      <c r="F227" s="119">
        <f t="shared" ref="F227:F242" si="88">((C227/C215)-1)*100</f>
        <v>15.818325473042872</v>
      </c>
    </row>
    <row r="228" spans="1:6" s="97" customFormat="1" ht="11.25" customHeight="1">
      <c r="A228" s="139"/>
      <c r="B228" s="113" t="s">
        <v>81</v>
      </c>
      <c r="C228" s="135">
        <v>1447.51</v>
      </c>
      <c r="D228" s="119">
        <f t="shared" si="87"/>
        <v>1.8018271455597645</v>
      </c>
      <c r="E228" s="119">
        <f t="shared" si="85"/>
        <v>9.3202930292274111</v>
      </c>
      <c r="F228" s="119">
        <f t="shared" si="88"/>
        <v>17.602469837916889</v>
      </c>
    </row>
    <row r="229" spans="1:6" s="97" customFormat="1" ht="14.25" customHeight="1">
      <c r="A229" s="139"/>
      <c r="B229" s="113" t="s">
        <v>82</v>
      </c>
      <c r="C229" s="135">
        <v>1462.63</v>
      </c>
      <c r="D229" s="119">
        <f t="shared" si="87"/>
        <v>1.0445523692409697</v>
      </c>
      <c r="E229" s="119">
        <f t="shared" si="85"/>
        <v>10.462200740125382</v>
      </c>
      <c r="F229" s="119">
        <f t="shared" si="88"/>
        <v>18.641001930533264</v>
      </c>
    </row>
    <row r="230" spans="1:6" s="97" customFormat="1" ht="11.25" customHeight="1">
      <c r="A230" s="139"/>
      <c r="B230" s="113" t="s">
        <v>83</v>
      </c>
      <c r="C230" s="135">
        <v>1485.86</v>
      </c>
      <c r="D230" s="119">
        <f t="shared" si="87"/>
        <v>1.5882348919412204</v>
      </c>
      <c r="E230" s="119">
        <f t="shared" si="85"/>
        <v>12.216599954686203</v>
      </c>
      <c r="F230" s="119">
        <f t="shared" si="88"/>
        <v>19.403728704596567</v>
      </c>
    </row>
    <row r="231" spans="1:6" s="97" customFormat="1" ht="11.25" customHeight="1">
      <c r="A231" s="139"/>
      <c r="B231" s="113" t="s">
        <v>84</v>
      </c>
      <c r="C231" s="135">
        <v>1506.86</v>
      </c>
      <c r="D231" s="119">
        <f t="shared" si="87"/>
        <v>1.4133229240978373</v>
      </c>
      <c r="E231" s="119">
        <f t="shared" si="85"/>
        <v>13.802582886488945</v>
      </c>
      <c r="F231" s="119" t="s">
        <v>983</v>
      </c>
    </row>
    <row r="232" spans="1:6" s="97" customFormat="1" ht="11.25" customHeight="1">
      <c r="A232" s="139"/>
      <c r="B232" s="113" t="s">
        <v>85</v>
      </c>
      <c r="C232" s="135">
        <v>1524.57</v>
      </c>
      <c r="D232" s="119">
        <f t="shared" si="87"/>
        <v>1.1752916661136537</v>
      </c>
      <c r="E232" s="119">
        <f t="shared" si="85"/>
        <v>15.140095158975919</v>
      </c>
      <c r="F232" s="119">
        <f t="shared" si="88"/>
        <v>18.177308208081744</v>
      </c>
    </row>
    <row r="233" spans="1:6" s="97" customFormat="1" ht="11.25" customHeight="1">
      <c r="A233" s="139"/>
      <c r="B233" s="113" t="s">
        <v>86</v>
      </c>
      <c r="C233" s="135">
        <v>1569.72</v>
      </c>
      <c r="D233" s="119">
        <f t="shared" si="87"/>
        <v>2.9614907810071145</v>
      </c>
      <c r="E233" s="119">
        <f t="shared" si="85"/>
        <v>18.549958462351789</v>
      </c>
      <c r="F233" s="119">
        <f t="shared" si="88"/>
        <v>19.984406888486326</v>
      </c>
    </row>
    <row r="234" spans="1:6" s="97" customFormat="1" ht="11.25" customHeight="1">
      <c r="A234" s="139"/>
      <c r="B234" s="113" t="s">
        <v>87</v>
      </c>
      <c r="C234" s="135">
        <v>1583.41</v>
      </c>
      <c r="D234" s="119">
        <f t="shared" si="87"/>
        <v>0.87213006141222404</v>
      </c>
      <c r="E234" s="119">
        <f t="shared" si="85"/>
        <v>19.583868287893669</v>
      </c>
      <c r="F234" s="119">
        <f t="shared" si="88"/>
        <v>19.583868287893669</v>
      </c>
    </row>
    <row r="235" spans="1:6" s="97" customFormat="1" ht="11.25" customHeight="1">
      <c r="A235" s="108">
        <v>2022</v>
      </c>
      <c r="B235" s="109" t="s">
        <v>76</v>
      </c>
      <c r="C235" s="137">
        <v>1588.86</v>
      </c>
      <c r="D235" s="138">
        <f t="shared" si="87"/>
        <v>0.34419386008677222</v>
      </c>
      <c r="E235" s="138">
        <f t="shared" ref="E235:E246" si="89">((C235/C$234)-1)*100</f>
        <v>0.34419386008677222</v>
      </c>
      <c r="F235" s="138">
        <f t="shared" si="88"/>
        <v>18.652219044276343</v>
      </c>
    </row>
    <row r="236" spans="1:6" s="97" customFormat="1" ht="11.25" customHeight="1">
      <c r="A236" s="133"/>
      <c r="B236" s="113" t="s">
        <v>77</v>
      </c>
      <c r="C236" s="135">
        <v>1604.06</v>
      </c>
      <c r="D236" s="119">
        <f t="shared" si="87"/>
        <v>0.95666075047518007</v>
      </c>
      <c r="E236" s="119">
        <f t="shared" si="89"/>
        <v>1.3041473781269408</v>
      </c>
      <c r="F236" s="119" t="s">
        <v>984</v>
      </c>
    </row>
    <row r="237" spans="1:6" s="97" customFormat="1" ht="11.25" customHeight="1">
      <c r="A237" s="133"/>
      <c r="B237" s="113" t="s">
        <v>78</v>
      </c>
      <c r="C237" s="135">
        <v>1613.27</v>
      </c>
      <c r="D237" s="119">
        <f t="shared" si="87"/>
        <v>0.57416804857672865</v>
      </c>
      <c r="E237" s="119" t="s">
        <v>985</v>
      </c>
      <c r="F237" s="119" t="s">
        <v>986</v>
      </c>
    </row>
    <row r="238" spans="1:6" s="97" customFormat="1" ht="12" customHeight="1">
      <c r="A238" s="139"/>
      <c r="B238" s="113" t="s">
        <v>79</v>
      </c>
      <c r="C238" s="135">
        <v>1626.25</v>
      </c>
      <c r="D238" s="119">
        <f>((C238/C237)-1)*100</f>
        <v>0.80457703918128676</v>
      </c>
      <c r="E238" s="119" t="s">
        <v>987</v>
      </c>
      <c r="F238" s="119" t="s">
        <v>988</v>
      </c>
    </row>
    <row r="239" spans="1:6" s="97" customFormat="1" ht="10.5" hidden="1" customHeight="1">
      <c r="A239" s="139"/>
      <c r="B239" s="113" t="s">
        <v>80</v>
      </c>
      <c r="C239" s="135"/>
      <c r="D239" s="119">
        <f t="shared" ref="D239:D246" si="90">((C239/C238)-1)*100</f>
        <v>-100</v>
      </c>
      <c r="E239" s="119">
        <f t="shared" si="89"/>
        <v>-100</v>
      </c>
      <c r="F239" s="119">
        <f t="shared" si="88"/>
        <v>-100</v>
      </c>
    </row>
    <row r="240" spans="1:6" s="97" customFormat="1" ht="11.25" hidden="1" customHeight="1">
      <c r="A240" s="139"/>
      <c r="B240" s="113" t="s">
        <v>81</v>
      </c>
      <c r="C240" s="135"/>
      <c r="D240" s="119" t="e">
        <f t="shared" si="90"/>
        <v>#DIV/0!</v>
      </c>
      <c r="E240" s="119">
        <f t="shared" si="89"/>
        <v>-100</v>
      </c>
      <c r="F240" s="119">
        <f t="shared" si="88"/>
        <v>-100</v>
      </c>
    </row>
    <row r="241" spans="1:6" s="97" customFormat="1" ht="14.25" hidden="1" customHeight="1">
      <c r="A241" s="139"/>
      <c r="B241" s="113" t="s">
        <v>82</v>
      </c>
      <c r="C241" s="135"/>
      <c r="D241" s="119" t="e">
        <f t="shared" si="90"/>
        <v>#DIV/0!</v>
      </c>
      <c r="E241" s="119">
        <f t="shared" si="89"/>
        <v>-100</v>
      </c>
      <c r="F241" s="119">
        <f t="shared" si="88"/>
        <v>-100</v>
      </c>
    </row>
    <row r="242" spans="1:6" s="97" customFormat="1" ht="11.25" hidden="1" customHeight="1">
      <c r="A242" s="139"/>
      <c r="B242" s="113" t="s">
        <v>83</v>
      </c>
      <c r="C242" s="135"/>
      <c r="D242" s="119" t="e">
        <f t="shared" si="90"/>
        <v>#DIV/0!</v>
      </c>
      <c r="E242" s="119">
        <f t="shared" si="89"/>
        <v>-100</v>
      </c>
      <c r="F242" s="119">
        <f t="shared" si="88"/>
        <v>-100</v>
      </c>
    </row>
    <row r="243" spans="1:6" s="97" customFormat="1" ht="11.25" hidden="1" customHeight="1">
      <c r="A243" s="139"/>
      <c r="B243" s="113" t="s">
        <v>84</v>
      </c>
      <c r="C243" s="135"/>
      <c r="D243" s="119" t="e">
        <f t="shared" si="90"/>
        <v>#DIV/0!</v>
      </c>
      <c r="E243" s="119">
        <f t="shared" si="89"/>
        <v>-100</v>
      </c>
      <c r="F243" s="119">
        <f>((C243/C231)-1)*100</f>
        <v>-100</v>
      </c>
    </row>
    <row r="244" spans="1:6" s="97" customFormat="1" ht="11.25" hidden="1" customHeight="1">
      <c r="A244" s="139"/>
      <c r="B244" s="113" t="s">
        <v>85</v>
      </c>
      <c r="C244" s="135"/>
      <c r="D244" s="119" t="e">
        <f t="shared" si="90"/>
        <v>#DIV/0!</v>
      </c>
      <c r="E244" s="119">
        <f t="shared" si="89"/>
        <v>-100</v>
      </c>
      <c r="F244" s="119">
        <f>((C244/C232)-1)*100</f>
        <v>-100</v>
      </c>
    </row>
    <row r="245" spans="1:6" s="97" customFormat="1" ht="11.25" hidden="1" customHeight="1">
      <c r="A245" s="139"/>
      <c r="B245" s="113" t="s">
        <v>86</v>
      </c>
      <c r="C245" s="135"/>
      <c r="D245" s="119" t="e">
        <f t="shared" si="90"/>
        <v>#DIV/0!</v>
      </c>
      <c r="E245" s="119">
        <f t="shared" si="89"/>
        <v>-100</v>
      </c>
      <c r="F245" s="119">
        <f>((C245/C233)-1)*100</f>
        <v>-100</v>
      </c>
    </row>
    <row r="246" spans="1:6" s="97" customFormat="1" ht="11.25" hidden="1" customHeight="1">
      <c r="A246" s="139"/>
      <c r="B246" s="113" t="s">
        <v>87</v>
      </c>
      <c r="C246" s="135"/>
      <c r="D246" s="119" t="e">
        <f t="shared" si="90"/>
        <v>#DIV/0!</v>
      </c>
      <c r="E246" s="119">
        <f t="shared" si="89"/>
        <v>-100</v>
      </c>
      <c r="F246" s="119">
        <f>((C246/C234)-1)*100</f>
        <v>-100</v>
      </c>
    </row>
    <row r="247" spans="1:6" ht="8.4">
      <c r="A247" s="107" t="s">
        <v>239</v>
      </c>
      <c r="B247" s="122"/>
      <c r="C247" s="123"/>
      <c r="D247" s="124"/>
      <c r="E247" s="124"/>
      <c r="F247" s="124"/>
    </row>
    <row r="248" spans="1:6" ht="8.4">
      <c r="A248" s="142" t="s">
        <v>240</v>
      </c>
    </row>
    <row r="249" spans="1:6" ht="8.4">
      <c r="A249" s="143" t="s">
        <v>989</v>
      </c>
    </row>
  </sheetData>
  <mergeCells count="24">
    <mergeCell ref="D8:D9"/>
    <mergeCell ref="E8:F8"/>
    <mergeCell ref="K8:K9"/>
    <mergeCell ref="A127:F127"/>
    <mergeCell ref="C128:C130"/>
    <mergeCell ref="D128:F128"/>
    <mergeCell ref="D129:D130"/>
    <mergeCell ref="E129:F129"/>
    <mergeCell ref="L8:M8"/>
    <mergeCell ref="A1:T1"/>
    <mergeCell ref="A2:T2"/>
    <mergeCell ref="A3:T3"/>
    <mergeCell ref="A4:T4"/>
    <mergeCell ref="A6:F6"/>
    <mergeCell ref="H6:M6"/>
    <mergeCell ref="O6:T6"/>
    <mergeCell ref="R8:R9"/>
    <mergeCell ref="S8:T8"/>
    <mergeCell ref="C7:C9"/>
    <mergeCell ref="D7:F7"/>
    <mergeCell ref="J7:J9"/>
    <mergeCell ref="K7:M7"/>
    <mergeCell ref="Q7:Q9"/>
    <mergeCell ref="R7:T7"/>
  </mergeCells>
  <printOptions horizontalCentered="1"/>
  <pageMargins left="0" right="0" top="0.19685039370078741" bottom="0.19685039370078741" header="0.43307086614173229" footer="0"/>
  <pageSetup paperSize="9" scale="97" fitToHeight="3" orientation="portrait" r:id="rId1"/>
  <headerFooter alignWithMargins="0">
    <oddFooter>&amp;C&amp;8&amp;P de &amp;N&amp;R&amp;8&amp;A</oddFooter>
  </headerFooter>
  <rowBreaks count="1" manualBreakCount="1">
    <brk id="126" max="19" man="1"/>
  </rowBreaks>
</worksheet>
</file>

<file path=xl/worksheets/sheet8.xml><?xml version="1.0" encoding="utf-8"?>
<worksheet xmlns="http://schemas.openxmlformats.org/spreadsheetml/2006/main" xmlns:r="http://schemas.openxmlformats.org/officeDocument/2006/relationships">
  <sheetPr>
    <pageSetUpPr fitToPage="1"/>
  </sheetPr>
  <dimension ref="A1:Q2020"/>
  <sheetViews>
    <sheetView showOutlineSymbols="0" showWhiteSpace="0" workbookViewId="0">
      <selection activeCell="A5" sqref="A5:O1995"/>
    </sheetView>
  </sheetViews>
  <sheetFormatPr defaultColWidth="9.109375" defaultRowHeight="13.8"/>
  <cols>
    <col min="1" max="2" width="11.44140625" style="158" bestFit="1" customWidth="1"/>
    <col min="3" max="3" width="68.5546875" style="158" bestFit="1" customWidth="1"/>
    <col min="4" max="4" width="28.5546875" style="158" customWidth="1"/>
    <col min="5" max="5" width="11.44140625" style="158" bestFit="1" customWidth="1"/>
    <col min="6" max="16" width="14.88671875" style="158" bestFit="1" customWidth="1"/>
    <col min="17" max="17" width="17.109375" style="158" bestFit="1" customWidth="1"/>
    <col min="18" max="16384" width="9.109375" style="158"/>
  </cols>
  <sheetData>
    <row r="1" spans="1:17" ht="15" customHeight="1">
      <c r="A1" s="173"/>
      <c r="B1" s="173"/>
      <c r="C1" s="173" t="s">
        <v>1071</v>
      </c>
      <c r="D1" s="173" t="s">
        <v>1072</v>
      </c>
      <c r="E1" s="336" t="s">
        <v>1073</v>
      </c>
      <c r="F1" s="336"/>
      <c r="G1" s="336"/>
      <c r="H1" s="336" t="s">
        <v>1074</v>
      </c>
      <c r="I1" s="336"/>
      <c r="J1" s="336"/>
      <c r="K1" s="336"/>
      <c r="L1" s="335"/>
      <c r="M1" s="335"/>
      <c r="N1" s="335"/>
      <c r="O1" s="335"/>
    </row>
    <row r="2" spans="1:17" ht="80.099999999999994" customHeight="1">
      <c r="A2" s="174"/>
      <c r="B2" s="174"/>
      <c r="C2" s="174" t="s">
        <v>6093</v>
      </c>
      <c r="D2" s="174" t="s">
        <v>6094</v>
      </c>
      <c r="E2" s="337" t="s">
        <v>6095</v>
      </c>
      <c r="F2" s="337"/>
      <c r="G2" s="337"/>
      <c r="H2" s="337" t="s">
        <v>1075</v>
      </c>
      <c r="I2" s="337"/>
      <c r="J2" s="337"/>
      <c r="K2" s="337"/>
      <c r="L2" s="335"/>
      <c r="M2" s="335"/>
      <c r="N2" s="335"/>
      <c r="O2" s="335"/>
    </row>
    <row r="3" spans="1:17" ht="15" customHeight="1">
      <c r="A3" s="334" t="s">
        <v>1076</v>
      </c>
      <c r="B3" s="335"/>
      <c r="C3" s="335"/>
      <c r="D3" s="335"/>
      <c r="E3" s="335"/>
      <c r="F3" s="335"/>
      <c r="G3" s="335"/>
      <c r="H3" s="335"/>
      <c r="I3" s="335"/>
      <c r="J3" s="335"/>
      <c r="K3" s="335"/>
      <c r="L3" s="335"/>
      <c r="M3" s="335"/>
      <c r="N3" s="335"/>
      <c r="O3" s="335"/>
      <c r="P3" s="168"/>
      <c r="Q3" s="168"/>
    </row>
    <row r="4" spans="1:17" ht="20.100000000000001" customHeight="1">
      <c r="A4" s="175" t="s">
        <v>1077</v>
      </c>
      <c r="B4" s="175" t="s">
        <v>1078</v>
      </c>
      <c r="C4" s="175" t="s">
        <v>1079</v>
      </c>
      <c r="D4" s="175" t="s">
        <v>1080</v>
      </c>
      <c r="E4" s="175" t="s">
        <v>1081</v>
      </c>
      <c r="F4" s="176" t="s">
        <v>1085</v>
      </c>
      <c r="G4" s="176" t="s">
        <v>1086</v>
      </c>
      <c r="H4" s="176" t="s">
        <v>1085</v>
      </c>
      <c r="I4" s="176" t="s">
        <v>1086</v>
      </c>
      <c r="J4" s="176" t="s">
        <v>1085</v>
      </c>
      <c r="K4" s="176" t="s">
        <v>1086</v>
      </c>
      <c r="L4" s="176" t="s">
        <v>1087</v>
      </c>
      <c r="M4" s="175" t="s">
        <v>1082</v>
      </c>
      <c r="N4" s="175" t="s">
        <v>1083</v>
      </c>
      <c r="O4" s="175" t="s">
        <v>1084</v>
      </c>
      <c r="P4" s="169"/>
      <c r="Q4" s="170"/>
    </row>
    <row r="5" spans="1:17" ht="79.2">
      <c r="A5" s="91" t="s">
        <v>1088</v>
      </c>
      <c r="B5" s="147" t="s">
        <v>1089</v>
      </c>
      <c r="C5" s="147" t="s">
        <v>1090</v>
      </c>
      <c r="D5" s="147" t="s">
        <v>1091</v>
      </c>
      <c r="E5" s="148" t="s">
        <v>1160</v>
      </c>
      <c r="F5" s="91" t="s">
        <v>1092</v>
      </c>
      <c r="G5" s="91" t="s">
        <v>1093</v>
      </c>
      <c r="H5" s="91" t="s">
        <v>9717</v>
      </c>
      <c r="I5" s="91" t="s">
        <v>1093</v>
      </c>
      <c r="J5" s="91" t="s">
        <v>9718</v>
      </c>
      <c r="K5" s="91" t="s">
        <v>1093</v>
      </c>
      <c r="L5" s="155">
        <v>24246666.079999998</v>
      </c>
      <c r="M5" s="91" t="s">
        <v>9719</v>
      </c>
      <c r="N5" s="155">
        <v>24246666.079999998</v>
      </c>
      <c r="O5" s="91" t="s">
        <v>9719</v>
      </c>
      <c r="P5" s="171"/>
      <c r="Q5" s="172"/>
    </row>
    <row r="6" spans="1:17" ht="108" customHeight="1">
      <c r="A6" s="91" t="s">
        <v>1094</v>
      </c>
      <c r="B6" s="147" t="s">
        <v>1089</v>
      </c>
      <c r="C6" s="147" t="s">
        <v>6096</v>
      </c>
      <c r="D6" s="147" t="s">
        <v>1127</v>
      </c>
      <c r="E6" s="148" t="s">
        <v>1096</v>
      </c>
      <c r="F6" s="91" t="s">
        <v>1097</v>
      </c>
      <c r="G6" s="91" t="s">
        <v>1093</v>
      </c>
      <c r="H6" s="91" t="s">
        <v>9720</v>
      </c>
      <c r="I6" s="91" t="s">
        <v>1093</v>
      </c>
      <c r="J6" s="91" t="s">
        <v>9720</v>
      </c>
      <c r="K6" s="91" t="s">
        <v>1093</v>
      </c>
      <c r="L6" s="155">
        <v>17614579.899999999</v>
      </c>
      <c r="M6" s="91" t="s">
        <v>9721</v>
      </c>
      <c r="N6" s="155">
        <v>41861245.979999997</v>
      </c>
      <c r="O6" s="91" t="s">
        <v>10078</v>
      </c>
    </row>
    <row r="7" spans="1:17" ht="24" customHeight="1">
      <c r="A7" s="91" t="s">
        <v>1098</v>
      </c>
      <c r="B7" s="147" t="s">
        <v>1089</v>
      </c>
      <c r="C7" s="147" t="s">
        <v>1099</v>
      </c>
      <c r="D7" s="147" t="s">
        <v>1091</v>
      </c>
      <c r="E7" s="148" t="s">
        <v>1109</v>
      </c>
      <c r="F7" s="91" t="s">
        <v>1100</v>
      </c>
      <c r="G7" s="91" t="s">
        <v>1093</v>
      </c>
      <c r="H7" s="91" t="s">
        <v>6097</v>
      </c>
      <c r="I7" s="91" t="s">
        <v>1093</v>
      </c>
      <c r="J7" s="91" t="s">
        <v>6098</v>
      </c>
      <c r="K7" s="91" t="s">
        <v>1093</v>
      </c>
      <c r="L7" s="155">
        <v>17174391.690000001</v>
      </c>
      <c r="M7" s="91" t="s">
        <v>10079</v>
      </c>
      <c r="N7" s="155">
        <v>59035637.670000002</v>
      </c>
      <c r="O7" s="91" t="s">
        <v>10080</v>
      </c>
    </row>
    <row r="8" spans="1:17" ht="156" customHeight="1">
      <c r="A8" s="91" t="s">
        <v>514</v>
      </c>
      <c r="B8" s="147" t="s">
        <v>1101</v>
      </c>
      <c r="C8" s="147" t="s">
        <v>515</v>
      </c>
      <c r="D8" s="147" t="s">
        <v>513</v>
      </c>
      <c r="E8" s="148" t="s">
        <v>1096</v>
      </c>
      <c r="F8" s="91" t="s">
        <v>10081</v>
      </c>
      <c r="G8" s="91" t="s">
        <v>10082</v>
      </c>
      <c r="H8" s="91" t="s">
        <v>6099</v>
      </c>
      <c r="I8" s="91" t="s">
        <v>6100</v>
      </c>
      <c r="J8" s="91" t="s">
        <v>10083</v>
      </c>
      <c r="K8" s="91" t="s">
        <v>10084</v>
      </c>
      <c r="L8" s="155">
        <v>10451793.856116381</v>
      </c>
      <c r="M8" s="91" t="s">
        <v>10085</v>
      </c>
      <c r="N8" s="155">
        <v>69487431.526116401</v>
      </c>
      <c r="O8" s="91" t="s">
        <v>10086</v>
      </c>
    </row>
    <row r="9" spans="1:17" ht="24" customHeight="1">
      <c r="A9" s="91" t="s">
        <v>6101</v>
      </c>
      <c r="B9" s="147" t="s">
        <v>1101</v>
      </c>
      <c r="C9" s="147" t="s">
        <v>6102</v>
      </c>
      <c r="D9" s="147" t="s">
        <v>1091</v>
      </c>
      <c r="E9" s="148" t="s">
        <v>1102</v>
      </c>
      <c r="F9" s="91" t="s">
        <v>6103</v>
      </c>
      <c r="G9" s="91" t="s">
        <v>1093</v>
      </c>
      <c r="H9" s="91" t="s">
        <v>6104</v>
      </c>
      <c r="I9" s="91" t="s">
        <v>1093</v>
      </c>
      <c r="J9" s="91" t="s">
        <v>6105</v>
      </c>
      <c r="K9" s="91" t="s">
        <v>1093</v>
      </c>
      <c r="L9" s="155">
        <v>9161395.8140820004</v>
      </c>
      <c r="M9" s="91" t="s">
        <v>9722</v>
      </c>
      <c r="N9" s="155">
        <v>78648827.340198398</v>
      </c>
      <c r="O9" s="91" t="s">
        <v>10087</v>
      </c>
    </row>
    <row r="10" spans="1:17" ht="120" customHeight="1">
      <c r="A10" s="91" t="s">
        <v>1107</v>
      </c>
      <c r="B10" s="147" t="s">
        <v>1089</v>
      </c>
      <c r="C10" s="147" t="s">
        <v>1108</v>
      </c>
      <c r="D10" s="147" t="s">
        <v>1095</v>
      </c>
      <c r="E10" s="148" t="s">
        <v>1109</v>
      </c>
      <c r="F10" s="91" t="s">
        <v>1092</v>
      </c>
      <c r="G10" s="91" t="s">
        <v>1093</v>
      </c>
      <c r="H10" s="91" t="s">
        <v>9723</v>
      </c>
      <c r="I10" s="91" t="s">
        <v>1093</v>
      </c>
      <c r="J10" s="91" t="s">
        <v>9724</v>
      </c>
      <c r="K10" s="91" t="s">
        <v>1093</v>
      </c>
      <c r="L10" s="155">
        <v>5788293.5499999998</v>
      </c>
      <c r="M10" s="91" t="s">
        <v>9725</v>
      </c>
      <c r="N10" s="155">
        <v>84437120.890198395</v>
      </c>
      <c r="O10" s="91" t="s">
        <v>10088</v>
      </c>
    </row>
    <row r="11" spans="1:17" ht="24" customHeight="1">
      <c r="A11" s="91" t="s">
        <v>1110</v>
      </c>
      <c r="B11" s="147" t="s">
        <v>1089</v>
      </c>
      <c r="C11" s="147" t="s">
        <v>1111</v>
      </c>
      <c r="D11" s="147" t="s">
        <v>1091</v>
      </c>
      <c r="E11" s="148" t="s">
        <v>1160</v>
      </c>
      <c r="F11" s="91" t="s">
        <v>1112</v>
      </c>
      <c r="G11" s="91" t="s">
        <v>1093</v>
      </c>
      <c r="H11" s="91" t="s">
        <v>6106</v>
      </c>
      <c r="I11" s="91" t="s">
        <v>1093</v>
      </c>
      <c r="J11" s="91" t="s">
        <v>6107</v>
      </c>
      <c r="K11" s="91" t="s">
        <v>1093</v>
      </c>
      <c r="L11" s="155">
        <v>5066633.4000000004</v>
      </c>
      <c r="M11" s="91" t="s">
        <v>9726</v>
      </c>
      <c r="N11" s="155">
        <v>89503754.290198401</v>
      </c>
      <c r="O11" s="91" t="s">
        <v>10089</v>
      </c>
    </row>
    <row r="12" spans="1:17" ht="24" customHeight="1">
      <c r="A12" s="91" t="s">
        <v>1113</v>
      </c>
      <c r="B12" s="147" t="s">
        <v>1089</v>
      </c>
      <c r="C12" s="147" t="s">
        <v>1114</v>
      </c>
      <c r="D12" s="147" t="s">
        <v>1091</v>
      </c>
      <c r="E12" s="148" t="s">
        <v>1225</v>
      </c>
      <c r="F12" s="91" t="s">
        <v>6108</v>
      </c>
      <c r="G12" s="91" t="s">
        <v>1093</v>
      </c>
      <c r="H12" s="91" t="s">
        <v>6109</v>
      </c>
      <c r="I12" s="91" t="s">
        <v>1093</v>
      </c>
      <c r="J12" s="91" t="s">
        <v>6110</v>
      </c>
      <c r="K12" s="91" t="s">
        <v>1093</v>
      </c>
      <c r="L12" s="155">
        <v>4800633.9562313603</v>
      </c>
      <c r="M12" s="91" t="s">
        <v>9727</v>
      </c>
      <c r="N12" s="155">
        <v>94304388.246429801</v>
      </c>
      <c r="O12" s="91" t="s">
        <v>10090</v>
      </c>
    </row>
    <row r="13" spans="1:17" ht="36" customHeight="1">
      <c r="A13" s="91" t="s">
        <v>1117</v>
      </c>
      <c r="B13" s="147" t="s">
        <v>1089</v>
      </c>
      <c r="C13" s="147" t="s">
        <v>1118</v>
      </c>
      <c r="D13" s="147" t="s">
        <v>1091</v>
      </c>
      <c r="E13" s="148" t="s">
        <v>1109</v>
      </c>
      <c r="F13" s="91" t="s">
        <v>1119</v>
      </c>
      <c r="G13" s="91" t="s">
        <v>1093</v>
      </c>
      <c r="H13" s="91" t="s">
        <v>6111</v>
      </c>
      <c r="I13" s="91" t="s">
        <v>1093</v>
      </c>
      <c r="J13" s="91" t="s">
        <v>6112</v>
      </c>
      <c r="K13" s="91" t="s">
        <v>1093</v>
      </c>
      <c r="L13" s="155">
        <v>4505248.12</v>
      </c>
      <c r="M13" s="91" t="s">
        <v>9728</v>
      </c>
      <c r="N13" s="155">
        <v>98809636.366429806</v>
      </c>
      <c r="O13" s="91" t="s">
        <v>10091</v>
      </c>
    </row>
    <row r="14" spans="1:17" ht="96" customHeight="1">
      <c r="A14" s="91" t="s">
        <v>1120</v>
      </c>
      <c r="B14" s="147" t="s">
        <v>1089</v>
      </c>
      <c r="C14" s="147" t="s">
        <v>1121</v>
      </c>
      <c r="D14" s="147" t="s">
        <v>1091</v>
      </c>
      <c r="E14" s="148" t="s">
        <v>1160</v>
      </c>
      <c r="F14" s="91" t="s">
        <v>1122</v>
      </c>
      <c r="G14" s="91" t="s">
        <v>1093</v>
      </c>
      <c r="H14" s="91" t="s">
        <v>6114</v>
      </c>
      <c r="I14" s="91" t="s">
        <v>1093</v>
      </c>
      <c r="J14" s="91" t="s">
        <v>6115</v>
      </c>
      <c r="K14" s="91" t="s">
        <v>1093</v>
      </c>
      <c r="L14" s="155">
        <v>4410834.75</v>
      </c>
      <c r="M14" s="91" t="s">
        <v>6113</v>
      </c>
      <c r="N14" s="155">
        <v>103220471.11643</v>
      </c>
      <c r="O14" s="91" t="s">
        <v>10092</v>
      </c>
    </row>
    <row r="15" spans="1:17" ht="24" customHeight="1">
      <c r="A15" s="91" t="s">
        <v>1123</v>
      </c>
      <c r="B15" s="147" t="s">
        <v>1089</v>
      </c>
      <c r="C15" s="147" t="s">
        <v>1124</v>
      </c>
      <c r="D15" s="147" t="s">
        <v>1091</v>
      </c>
      <c r="E15" s="148" t="s">
        <v>1160</v>
      </c>
      <c r="F15" s="91" t="s">
        <v>1125</v>
      </c>
      <c r="G15" s="91" t="s">
        <v>1093</v>
      </c>
      <c r="H15" s="91" t="s">
        <v>6116</v>
      </c>
      <c r="I15" s="91" t="s">
        <v>1093</v>
      </c>
      <c r="J15" s="91" t="s">
        <v>6117</v>
      </c>
      <c r="K15" s="91" t="s">
        <v>1093</v>
      </c>
      <c r="L15" s="155">
        <v>4162494</v>
      </c>
      <c r="M15" s="91" t="s">
        <v>9729</v>
      </c>
      <c r="N15" s="155">
        <v>107382965.11643</v>
      </c>
      <c r="O15" s="91" t="s">
        <v>10093</v>
      </c>
    </row>
    <row r="16" spans="1:17" ht="24" customHeight="1">
      <c r="A16" s="91" t="s">
        <v>1115</v>
      </c>
      <c r="B16" s="147" t="s">
        <v>1089</v>
      </c>
      <c r="C16" s="147" t="s">
        <v>1116</v>
      </c>
      <c r="D16" s="147" t="s">
        <v>1091</v>
      </c>
      <c r="E16" s="148" t="s">
        <v>1225</v>
      </c>
      <c r="F16" s="91" t="s">
        <v>9730</v>
      </c>
      <c r="G16" s="91" t="s">
        <v>1093</v>
      </c>
      <c r="H16" s="91" t="s">
        <v>6118</v>
      </c>
      <c r="I16" s="91" t="s">
        <v>1093</v>
      </c>
      <c r="J16" s="91" t="s">
        <v>9731</v>
      </c>
      <c r="K16" s="91" t="s">
        <v>1093</v>
      </c>
      <c r="L16" s="155">
        <v>4091895.5025948002</v>
      </c>
      <c r="M16" s="91" t="s">
        <v>9732</v>
      </c>
      <c r="N16" s="155">
        <v>111474860.61902501</v>
      </c>
      <c r="O16" s="91" t="s">
        <v>10094</v>
      </c>
    </row>
    <row r="17" spans="1:15" ht="132" customHeight="1">
      <c r="A17" s="91" t="s">
        <v>6119</v>
      </c>
      <c r="B17" s="147" t="s">
        <v>1101</v>
      </c>
      <c r="C17" s="147" t="s">
        <v>6120</v>
      </c>
      <c r="D17" s="147" t="s">
        <v>1127</v>
      </c>
      <c r="E17" s="148" t="s">
        <v>508</v>
      </c>
      <c r="F17" s="91" t="s">
        <v>9733</v>
      </c>
      <c r="G17" s="91" t="s">
        <v>1093</v>
      </c>
      <c r="H17" s="91" t="s">
        <v>9734</v>
      </c>
      <c r="I17" s="91" t="s">
        <v>1093</v>
      </c>
      <c r="J17" s="91" t="s">
        <v>9735</v>
      </c>
      <c r="K17" s="91" t="s">
        <v>1093</v>
      </c>
      <c r="L17" s="155">
        <v>3621049.1228597038</v>
      </c>
      <c r="M17" s="91" t="s">
        <v>10095</v>
      </c>
      <c r="N17" s="155">
        <v>115095909.74188501</v>
      </c>
      <c r="O17" s="91" t="s">
        <v>10096</v>
      </c>
    </row>
    <row r="18" spans="1:15" ht="96" customHeight="1">
      <c r="A18" s="91" t="s">
        <v>1129</v>
      </c>
      <c r="B18" s="147" t="s">
        <v>1126</v>
      </c>
      <c r="C18" s="147" t="s">
        <v>1130</v>
      </c>
      <c r="D18" s="147" t="s">
        <v>1091</v>
      </c>
      <c r="E18" s="148" t="s">
        <v>1131</v>
      </c>
      <c r="F18" s="91" t="s">
        <v>1132</v>
      </c>
      <c r="G18" s="91" t="s">
        <v>1093</v>
      </c>
      <c r="H18" s="91" t="s">
        <v>6122</v>
      </c>
      <c r="I18" s="91" t="s">
        <v>1093</v>
      </c>
      <c r="J18" s="91" t="s">
        <v>6123</v>
      </c>
      <c r="K18" s="91" t="s">
        <v>1093</v>
      </c>
      <c r="L18" s="155">
        <v>3444732.7806895999</v>
      </c>
      <c r="M18" s="91" t="s">
        <v>6121</v>
      </c>
      <c r="N18" s="155">
        <v>118540642.52257501</v>
      </c>
      <c r="O18" s="91" t="s">
        <v>10097</v>
      </c>
    </row>
    <row r="19" spans="1:15" ht="84" customHeight="1">
      <c r="A19" s="91" t="s">
        <v>1133</v>
      </c>
      <c r="B19" s="147" t="s">
        <v>1089</v>
      </c>
      <c r="C19" s="147" t="s">
        <v>1134</v>
      </c>
      <c r="D19" s="147" t="s">
        <v>1091</v>
      </c>
      <c r="E19" s="148" t="s">
        <v>1109</v>
      </c>
      <c r="F19" s="91" t="s">
        <v>1097</v>
      </c>
      <c r="G19" s="91" t="s">
        <v>1093</v>
      </c>
      <c r="H19" s="91" t="s">
        <v>6124</v>
      </c>
      <c r="I19" s="91" t="s">
        <v>1093</v>
      </c>
      <c r="J19" s="91" t="s">
        <v>6124</v>
      </c>
      <c r="K19" s="91" t="s">
        <v>1093</v>
      </c>
      <c r="L19" s="155">
        <v>3326447.58</v>
      </c>
      <c r="M19" s="91" t="s">
        <v>9736</v>
      </c>
      <c r="N19" s="155">
        <v>121867090.102575</v>
      </c>
      <c r="O19" s="91" t="s">
        <v>10098</v>
      </c>
    </row>
    <row r="20" spans="1:15" ht="24" customHeight="1">
      <c r="A20" s="91" t="s">
        <v>1141</v>
      </c>
      <c r="B20" s="147" t="s">
        <v>1089</v>
      </c>
      <c r="C20" s="147" t="s">
        <v>1142</v>
      </c>
      <c r="D20" s="147" t="s">
        <v>1091</v>
      </c>
      <c r="E20" s="148" t="s">
        <v>1109</v>
      </c>
      <c r="F20" s="91" t="s">
        <v>1097</v>
      </c>
      <c r="G20" s="91" t="s">
        <v>1093</v>
      </c>
      <c r="H20" s="91" t="s">
        <v>6125</v>
      </c>
      <c r="I20" s="91" t="s">
        <v>1093</v>
      </c>
      <c r="J20" s="91" t="s">
        <v>6125</v>
      </c>
      <c r="K20" s="91" t="s">
        <v>1093</v>
      </c>
      <c r="L20" s="155">
        <v>3100000</v>
      </c>
      <c r="M20" s="91" t="s">
        <v>9737</v>
      </c>
      <c r="N20" s="155">
        <v>124967090.102575</v>
      </c>
      <c r="O20" s="91" t="s">
        <v>10099</v>
      </c>
    </row>
    <row r="21" spans="1:15" ht="24" customHeight="1">
      <c r="A21" s="91" t="s">
        <v>3654</v>
      </c>
      <c r="B21" s="147" t="s">
        <v>1126</v>
      </c>
      <c r="C21" s="147" t="s">
        <v>3655</v>
      </c>
      <c r="D21" s="147" t="s">
        <v>1091</v>
      </c>
      <c r="E21" s="148" t="s">
        <v>1225</v>
      </c>
      <c r="F21" s="91" t="s">
        <v>6126</v>
      </c>
      <c r="G21" s="91" t="s">
        <v>1093</v>
      </c>
      <c r="H21" s="91" t="s">
        <v>6127</v>
      </c>
      <c r="I21" s="91" t="s">
        <v>1093</v>
      </c>
      <c r="J21" s="91" t="s">
        <v>6128</v>
      </c>
      <c r="K21" s="91" t="s">
        <v>1093</v>
      </c>
      <c r="L21" s="155">
        <v>2779342.2</v>
      </c>
      <c r="M21" s="91" t="s">
        <v>9738</v>
      </c>
      <c r="N21" s="155">
        <v>127746432.30257501</v>
      </c>
      <c r="O21" s="91" t="s">
        <v>10100</v>
      </c>
    </row>
    <row r="22" spans="1:15" ht="36" customHeight="1">
      <c r="A22" s="91" t="s">
        <v>1155</v>
      </c>
      <c r="B22" s="147" t="s">
        <v>1089</v>
      </c>
      <c r="C22" s="147" t="s">
        <v>1156</v>
      </c>
      <c r="D22" s="147" t="s">
        <v>1091</v>
      </c>
      <c r="E22" s="148" t="s">
        <v>1109</v>
      </c>
      <c r="F22" s="91" t="s">
        <v>1157</v>
      </c>
      <c r="G22" s="91" t="s">
        <v>1093</v>
      </c>
      <c r="H22" s="91" t="s">
        <v>6129</v>
      </c>
      <c r="I22" s="91" t="s">
        <v>1093</v>
      </c>
      <c r="J22" s="91" t="s">
        <v>6130</v>
      </c>
      <c r="K22" s="91" t="s">
        <v>1093</v>
      </c>
      <c r="L22" s="155">
        <v>2751756.68</v>
      </c>
      <c r="M22" s="91" t="s">
        <v>9739</v>
      </c>
      <c r="N22" s="155">
        <v>130498188.982575</v>
      </c>
      <c r="O22" s="91" t="s">
        <v>10101</v>
      </c>
    </row>
    <row r="23" spans="1:15" ht="84" customHeight="1">
      <c r="A23" s="91" t="s">
        <v>1165</v>
      </c>
      <c r="B23" s="147" t="s">
        <v>1101</v>
      </c>
      <c r="C23" s="147" t="s">
        <v>1166</v>
      </c>
      <c r="D23" s="147" t="s">
        <v>1091</v>
      </c>
      <c r="E23" s="148" t="s">
        <v>1167</v>
      </c>
      <c r="F23" s="91" t="s">
        <v>6131</v>
      </c>
      <c r="G23" s="91" t="s">
        <v>1093</v>
      </c>
      <c r="H23" s="91" t="s">
        <v>2453</v>
      </c>
      <c r="I23" s="91" t="s">
        <v>1093</v>
      </c>
      <c r="J23" s="91" t="s">
        <v>6132</v>
      </c>
      <c r="K23" s="91" t="s">
        <v>1093</v>
      </c>
      <c r="L23" s="155">
        <v>2579472.4791962118</v>
      </c>
      <c r="M23" s="91" t="s">
        <v>9740</v>
      </c>
      <c r="N23" s="155">
        <v>133077661.461771</v>
      </c>
      <c r="O23" s="91" t="s">
        <v>10102</v>
      </c>
    </row>
    <row r="24" spans="1:15" ht="36" customHeight="1">
      <c r="A24" s="91" t="s">
        <v>6134</v>
      </c>
      <c r="B24" s="147" t="s">
        <v>1126</v>
      </c>
      <c r="C24" s="147" t="s">
        <v>6135</v>
      </c>
      <c r="D24" s="147" t="s">
        <v>1091</v>
      </c>
      <c r="E24" s="148" t="s">
        <v>1225</v>
      </c>
      <c r="F24" s="91" t="s">
        <v>6136</v>
      </c>
      <c r="G24" s="91" t="s">
        <v>1093</v>
      </c>
      <c r="H24" s="91" t="s">
        <v>6137</v>
      </c>
      <c r="I24" s="91" t="s">
        <v>1093</v>
      </c>
      <c r="J24" s="91" t="s">
        <v>6138</v>
      </c>
      <c r="K24" s="91" t="s">
        <v>1093</v>
      </c>
      <c r="L24" s="155">
        <v>2545741.7039999999</v>
      </c>
      <c r="M24" s="91" t="s">
        <v>9741</v>
      </c>
      <c r="N24" s="155">
        <v>135623403.16577101</v>
      </c>
      <c r="O24" s="91" t="s">
        <v>10103</v>
      </c>
    </row>
    <row r="25" spans="1:15" ht="168" customHeight="1">
      <c r="A25" s="91" t="s">
        <v>1162</v>
      </c>
      <c r="B25" s="147" t="s">
        <v>1089</v>
      </c>
      <c r="C25" s="147" t="s">
        <v>1163</v>
      </c>
      <c r="D25" s="147" t="s">
        <v>1091</v>
      </c>
      <c r="E25" s="148" t="s">
        <v>1109</v>
      </c>
      <c r="F25" s="91" t="s">
        <v>1100</v>
      </c>
      <c r="G25" s="91" t="s">
        <v>1093</v>
      </c>
      <c r="H25" s="91" t="s">
        <v>6139</v>
      </c>
      <c r="I25" s="91" t="s">
        <v>1093</v>
      </c>
      <c r="J25" s="91" t="s">
        <v>6140</v>
      </c>
      <c r="K25" s="91" t="s">
        <v>1093</v>
      </c>
      <c r="L25" s="155">
        <v>2531431.62</v>
      </c>
      <c r="M25" s="91" t="s">
        <v>6133</v>
      </c>
      <c r="N25" s="155">
        <v>138154834.78577101</v>
      </c>
      <c r="O25" s="91" t="s">
        <v>10104</v>
      </c>
    </row>
    <row r="26" spans="1:15" ht="36" customHeight="1">
      <c r="A26" s="91" t="s">
        <v>1175</v>
      </c>
      <c r="B26" s="147" t="s">
        <v>1089</v>
      </c>
      <c r="C26" s="147" t="s">
        <v>1176</v>
      </c>
      <c r="D26" s="147" t="s">
        <v>1095</v>
      </c>
      <c r="E26" s="148" t="s">
        <v>1131</v>
      </c>
      <c r="F26" s="91" t="s">
        <v>6141</v>
      </c>
      <c r="G26" s="91" t="s">
        <v>1093</v>
      </c>
      <c r="H26" s="91" t="s">
        <v>6142</v>
      </c>
      <c r="I26" s="91" t="s">
        <v>1093</v>
      </c>
      <c r="J26" s="91" t="s">
        <v>6143</v>
      </c>
      <c r="K26" s="91" t="s">
        <v>1093</v>
      </c>
      <c r="L26" s="155">
        <v>2510029.8477063999</v>
      </c>
      <c r="M26" s="91" t="s">
        <v>1149</v>
      </c>
      <c r="N26" s="155">
        <v>140664864.633477</v>
      </c>
      <c r="O26" s="91" t="s">
        <v>10105</v>
      </c>
    </row>
    <row r="27" spans="1:15" ht="144" customHeight="1">
      <c r="A27" s="91" t="s">
        <v>1158</v>
      </c>
      <c r="B27" s="147" t="s">
        <v>1089</v>
      </c>
      <c r="C27" s="147" t="s">
        <v>1159</v>
      </c>
      <c r="D27" s="147" t="s">
        <v>1095</v>
      </c>
      <c r="E27" s="148" t="s">
        <v>1160</v>
      </c>
      <c r="F27" s="91" t="s">
        <v>1122</v>
      </c>
      <c r="G27" s="91" t="s">
        <v>1093</v>
      </c>
      <c r="H27" s="91" t="s">
        <v>6144</v>
      </c>
      <c r="I27" s="91" t="s">
        <v>1093</v>
      </c>
      <c r="J27" s="91" t="s">
        <v>6145</v>
      </c>
      <c r="K27" s="91" t="s">
        <v>1093</v>
      </c>
      <c r="L27" s="155">
        <v>2477216.25</v>
      </c>
      <c r="M27" s="91" t="s">
        <v>1152</v>
      </c>
      <c r="N27" s="155">
        <v>143142080.883477</v>
      </c>
      <c r="O27" s="91" t="s">
        <v>10106</v>
      </c>
    </row>
    <row r="28" spans="1:15" ht="24" customHeight="1">
      <c r="A28" s="91" t="s">
        <v>1171</v>
      </c>
      <c r="B28" s="147" t="s">
        <v>1089</v>
      </c>
      <c r="C28" s="147" t="s">
        <v>1172</v>
      </c>
      <c r="D28" s="147" t="s">
        <v>1091</v>
      </c>
      <c r="E28" s="148" t="s">
        <v>1109</v>
      </c>
      <c r="F28" s="91" t="s">
        <v>1157</v>
      </c>
      <c r="G28" s="91" t="s">
        <v>1093</v>
      </c>
      <c r="H28" s="91" t="s">
        <v>6147</v>
      </c>
      <c r="I28" s="91" t="s">
        <v>1093</v>
      </c>
      <c r="J28" s="91" t="s">
        <v>6148</v>
      </c>
      <c r="K28" s="91" t="s">
        <v>1093</v>
      </c>
      <c r="L28" s="155">
        <v>2404680.52</v>
      </c>
      <c r="M28" s="91" t="s">
        <v>6146</v>
      </c>
      <c r="N28" s="155">
        <v>145546761.40347701</v>
      </c>
      <c r="O28" s="91" t="s">
        <v>10107</v>
      </c>
    </row>
    <row r="29" spans="1:15" ht="24" customHeight="1">
      <c r="A29" s="91" t="s">
        <v>1173</v>
      </c>
      <c r="B29" s="147" t="s">
        <v>1089</v>
      </c>
      <c r="C29" s="147" t="s">
        <v>1174</v>
      </c>
      <c r="D29" s="147" t="s">
        <v>1091</v>
      </c>
      <c r="E29" s="148" t="s">
        <v>1109</v>
      </c>
      <c r="F29" s="91" t="s">
        <v>1157</v>
      </c>
      <c r="G29" s="91" t="s">
        <v>1093</v>
      </c>
      <c r="H29" s="91" t="s">
        <v>6150</v>
      </c>
      <c r="I29" s="91" t="s">
        <v>1093</v>
      </c>
      <c r="J29" s="91" t="s">
        <v>6151</v>
      </c>
      <c r="K29" s="91" t="s">
        <v>1093</v>
      </c>
      <c r="L29" s="155">
        <v>2346123.2799999998</v>
      </c>
      <c r="M29" s="91" t="s">
        <v>6149</v>
      </c>
      <c r="N29" s="155">
        <v>147892884.68347701</v>
      </c>
      <c r="O29" s="91" t="s">
        <v>9742</v>
      </c>
    </row>
    <row r="30" spans="1:15" ht="24" customHeight="1">
      <c r="A30" s="91" t="s">
        <v>1147</v>
      </c>
      <c r="B30" s="147" t="s">
        <v>1089</v>
      </c>
      <c r="C30" s="147" t="s">
        <v>1148</v>
      </c>
      <c r="D30" s="147" t="s">
        <v>1091</v>
      </c>
      <c r="E30" s="148" t="s">
        <v>3224</v>
      </c>
      <c r="F30" s="91" t="s">
        <v>9743</v>
      </c>
      <c r="G30" s="91" t="s">
        <v>1093</v>
      </c>
      <c r="H30" s="91" t="s">
        <v>6152</v>
      </c>
      <c r="I30" s="91" t="s">
        <v>1093</v>
      </c>
      <c r="J30" s="91" t="s">
        <v>9744</v>
      </c>
      <c r="K30" s="91" t="s">
        <v>1093</v>
      </c>
      <c r="L30" s="155">
        <v>2297798.3279753248</v>
      </c>
      <c r="M30" s="91" t="s">
        <v>1161</v>
      </c>
      <c r="N30" s="155">
        <v>150190683.01145199</v>
      </c>
      <c r="O30" s="91" t="s">
        <v>9745</v>
      </c>
    </row>
    <row r="31" spans="1:15" ht="24" customHeight="1">
      <c r="A31" s="91" t="s">
        <v>1105</v>
      </c>
      <c r="B31" s="147" t="s">
        <v>1089</v>
      </c>
      <c r="C31" s="147" t="s">
        <v>1106</v>
      </c>
      <c r="D31" s="147" t="s">
        <v>1091</v>
      </c>
      <c r="E31" s="148" t="s">
        <v>1225</v>
      </c>
      <c r="F31" s="91" t="s">
        <v>9746</v>
      </c>
      <c r="G31" s="91" t="s">
        <v>1093</v>
      </c>
      <c r="H31" s="91" t="s">
        <v>6153</v>
      </c>
      <c r="I31" s="91" t="s">
        <v>1093</v>
      </c>
      <c r="J31" s="91" t="s">
        <v>9747</v>
      </c>
      <c r="K31" s="91" t="s">
        <v>1093</v>
      </c>
      <c r="L31" s="155">
        <v>2127948.4466800001</v>
      </c>
      <c r="M31" s="91" t="s">
        <v>1168</v>
      </c>
      <c r="N31" s="155">
        <v>152318631.458132</v>
      </c>
      <c r="O31" s="91" t="s">
        <v>10108</v>
      </c>
    </row>
    <row r="32" spans="1:15" ht="36" customHeight="1">
      <c r="A32" s="91" t="s">
        <v>996</v>
      </c>
      <c r="B32" s="147" t="s">
        <v>1126</v>
      </c>
      <c r="C32" s="147" t="s">
        <v>476</v>
      </c>
      <c r="D32" s="147" t="s">
        <v>1127</v>
      </c>
      <c r="E32" s="148" t="s">
        <v>254</v>
      </c>
      <c r="F32" s="91" t="s">
        <v>9748</v>
      </c>
      <c r="G32" s="91" t="s">
        <v>1093</v>
      </c>
      <c r="H32" s="91" t="s">
        <v>6154</v>
      </c>
      <c r="I32" s="91" t="s">
        <v>1093</v>
      </c>
      <c r="J32" s="91" t="s">
        <v>9749</v>
      </c>
      <c r="K32" s="91" t="s">
        <v>1093</v>
      </c>
      <c r="L32" s="155">
        <v>2046728.6211760319</v>
      </c>
      <c r="M32" s="91" t="s">
        <v>9750</v>
      </c>
      <c r="N32" s="155">
        <v>154365360.079308</v>
      </c>
      <c r="O32" s="91" t="s">
        <v>10109</v>
      </c>
    </row>
    <row r="33" spans="1:15" ht="24" customHeight="1">
      <c r="A33" s="91" t="s">
        <v>1179</v>
      </c>
      <c r="B33" s="147" t="s">
        <v>1089</v>
      </c>
      <c r="C33" s="147" t="s">
        <v>1180</v>
      </c>
      <c r="D33" s="147" t="s">
        <v>1091</v>
      </c>
      <c r="E33" s="148" t="s">
        <v>1160</v>
      </c>
      <c r="F33" s="91" t="s">
        <v>1181</v>
      </c>
      <c r="G33" s="91" t="s">
        <v>1093</v>
      </c>
      <c r="H33" s="91" t="s">
        <v>6157</v>
      </c>
      <c r="I33" s="91" t="s">
        <v>1093</v>
      </c>
      <c r="J33" s="91" t="s">
        <v>6158</v>
      </c>
      <c r="K33" s="91" t="s">
        <v>1093</v>
      </c>
      <c r="L33" s="155">
        <v>2009910.6</v>
      </c>
      <c r="M33" s="91" t="s">
        <v>6155</v>
      </c>
      <c r="N33" s="155">
        <v>156375270.679308</v>
      </c>
      <c r="O33" s="91" t="s">
        <v>10110</v>
      </c>
    </row>
    <row r="34" spans="1:15" ht="84" customHeight="1">
      <c r="A34" s="91" t="s">
        <v>1197</v>
      </c>
      <c r="B34" s="147" t="s">
        <v>1089</v>
      </c>
      <c r="C34" s="147" t="s">
        <v>1198</v>
      </c>
      <c r="D34" s="147" t="s">
        <v>1091</v>
      </c>
      <c r="E34" s="148" t="s">
        <v>1225</v>
      </c>
      <c r="F34" s="91" t="s">
        <v>6159</v>
      </c>
      <c r="G34" s="91" t="s">
        <v>1093</v>
      </c>
      <c r="H34" s="91" t="s">
        <v>6160</v>
      </c>
      <c r="I34" s="91" t="s">
        <v>1093</v>
      </c>
      <c r="J34" s="91" t="s">
        <v>6161</v>
      </c>
      <c r="K34" s="91" t="s">
        <v>1093</v>
      </c>
      <c r="L34" s="155">
        <v>2003437.632924</v>
      </c>
      <c r="M34" s="91" t="s">
        <v>6155</v>
      </c>
      <c r="N34" s="155">
        <v>158378708.31223199</v>
      </c>
      <c r="O34" s="91" t="s">
        <v>10111</v>
      </c>
    </row>
    <row r="35" spans="1:15" ht="24" customHeight="1">
      <c r="A35" s="91" t="s">
        <v>620</v>
      </c>
      <c r="B35" s="147" t="s">
        <v>1101</v>
      </c>
      <c r="C35" s="147" t="s">
        <v>621</v>
      </c>
      <c r="D35" s="147" t="s">
        <v>513</v>
      </c>
      <c r="E35" s="148" t="s">
        <v>1096</v>
      </c>
      <c r="F35" s="91" t="s">
        <v>6162</v>
      </c>
      <c r="G35" s="91" t="s">
        <v>534</v>
      </c>
      <c r="H35" s="91" t="s">
        <v>6163</v>
      </c>
      <c r="I35" s="91" t="s">
        <v>6164</v>
      </c>
      <c r="J35" s="91" t="s">
        <v>6165</v>
      </c>
      <c r="K35" s="91" t="s">
        <v>1217</v>
      </c>
      <c r="L35" s="155">
        <v>1919982.4894179762</v>
      </c>
      <c r="M35" s="91" t="s">
        <v>9751</v>
      </c>
      <c r="N35" s="155">
        <v>160298690.80164999</v>
      </c>
      <c r="O35" s="91" t="s">
        <v>10112</v>
      </c>
    </row>
    <row r="36" spans="1:15" ht="216" customHeight="1">
      <c r="A36" s="91" t="s">
        <v>1190</v>
      </c>
      <c r="B36" s="147" t="s">
        <v>1089</v>
      </c>
      <c r="C36" s="147" t="s">
        <v>1191</v>
      </c>
      <c r="D36" s="147" t="s">
        <v>1095</v>
      </c>
      <c r="E36" s="148" t="s">
        <v>1160</v>
      </c>
      <c r="F36" s="91" t="s">
        <v>1192</v>
      </c>
      <c r="G36" s="91" t="s">
        <v>1093</v>
      </c>
      <c r="H36" s="91" t="s">
        <v>6166</v>
      </c>
      <c r="I36" s="91" t="s">
        <v>1093</v>
      </c>
      <c r="J36" s="91" t="s">
        <v>6167</v>
      </c>
      <c r="K36" s="91" t="s">
        <v>1093</v>
      </c>
      <c r="L36" s="155">
        <v>1680000</v>
      </c>
      <c r="M36" s="91" t="s">
        <v>9752</v>
      </c>
      <c r="N36" s="155">
        <v>161978690.80164999</v>
      </c>
      <c r="O36" s="91" t="s">
        <v>10113</v>
      </c>
    </row>
    <row r="37" spans="1:15" ht="120" customHeight="1">
      <c r="A37" s="91" t="s">
        <v>1150</v>
      </c>
      <c r="B37" s="147" t="s">
        <v>1126</v>
      </c>
      <c r="C37" s="147" t="s">
        <v>1151</v>
      </c>
      <c r="D37" s="147" t="s">
        <v>1091</v>
      </c>
      <c r="E37" s="148" t="s">
        <v>1137</v>
      </c>
      <c r="F37" s="91" t="s">
        <v>6169</v>
      </c>
      <c r="G37" s="91" t="s">
        <v>1093</v>
      </c>
      <c r="H37" s="91" t="s">
        <v>6170</v>
      </c>
      <c r="I37" s="91" t="s">
        <v>1093</v>
      </c>
      <c r="J37" s="91" t="s">
        <v>6171</v>
      </c>
      <c r="K37" s="91" t="s">
        <v>1093</v>
      </c>
      <c r="L37" s="155">
        <v>1654425.3585940499</v>
      </c>
      <c r="M37" s="91" t="s">
        <v>1189</v>
      </c>
      <c r="N37" s="155">
        <v>163633116.16024399</v>
      </c>
      <c r="O37" s="91" t="s">
        <v>10114</v>
      </c>
    </row>
    <row r="38" spans="1:15" ht="24" customHeight="1">
      <c r="A38" s="91" t="s">
        <v>1143</v>
      </c>
      <c r="B38" s="147" t="s">
        <v>1126</v>
      </c>
      <c r="C38" s="147" t="s">
        <v>1144</v>
      </c>
      <c r="D38" s="147" t="s">
        <v>1103</v>
      </c>
      <c r="E38" s="148" t="s">
        <v>254</v>
      </c>
      <c r="F38" s="91" t="s">
        <v>9753</v>
      </c>
      <c r="G38" s="91" t="s">
        <v>1093</v>
      </c>
      <c r="H38" s="91" t="s">
        <v>4416</v>
      </c>
      <c r="I38" s="91" t="s">
        <v>1093</v>
      </c>
      <c r="J38" s="91" t="s">
        <v>9754</v>
      </c>
      <c r="K38" s="91" t="s">
        <v>1093</v>
      </c>
      <c r="L38" s="155">
        <v>1644293.0188792499</v>
      </c>
      <c r="M38" s="91" t="s">
        <v>1189</v>
      </c>
      <c r="N38" s="155">
        <v>165277409.17912301</v>
      </c>
      <c r="O38" s="91" t="s">
        <v>9755</v>
      </c>
    </row>
    <row r="39" spans="1:15" ht="48" customHeight="1">
      <c r="A39" s="91" t="s">
        <v>1177</v>
      </c>
      <c r="B39" s="147" t="s">
        <v>1126</v>
      </c>
      <c r="C39" s="147" t="s">
        <v>1178</v>
      </c>
      <c r="D39" s="147" t="s">
        <v>1091</v>
      </c>
      <c r="E39" s="148" t="s">
        <v>1131</v>
      </c>
      <c r="F39" s="91" t="s">
        <v>6172</v>
      </c>
      <c r="G39" s="91" t="s">
        <v>1093</v>
      </c>
      <c r="H39" s="91" t="s">
        <v>6173</v>
      </c>
      <c r="I39" s="91" t="s">
        <v>1093</v>
      </c>
      <c r="J39" s="91" t="s">
        <v>6174</v>
      </c>
      <c r="K39" s="91" t="s">
        <v>1093</v>
      </c>
      <c r="L39" s="155">
        <v>1643489.0242719001</v>
      </c>
      <c r="M39" s="91" t="s">
        <v>1189</v>
      </c>
      <c r="N39" s="155">
        <v>166920898.20339501</v>
      </c>
      <c r="O39" s="91" t="s">
        <v>10115</v>
      </c>
    </row>
    <row r="40" spans="1:15" ht="120" customHeight="1">
      <c r="A40" s="91" t="s">
        <v>997</v>
      </c>
      <c r="B40" s="147" t="s">
        <v>1126</v>
      </c>
      <c r="C40" s="147" t="s">
        <v>470</v>
      </c>
      <c r="D40" s="147" t="s">
        <v>1127</v>
      </c>
      <c r="E40" s="148" t="s">
        <v>254</v>
      </c>
      <c r="F40" s="91" t="s">
        <v>9756</v>
      </c>
      <c r="G40" s="91" t="s">
        <v>1093</v>
      </c>
      <c r="H40" s="91" t="s">
        <v>6154</v>
      </c>
      <c r="I40" s="91" t="s">
        <v>1093</v>
      </c>
      <c r="J40" s="91" t="s">
        <v>9757</v>
      </c>
      <c r="K40" s="91" t="s">
        <v>1093</v>
      </c>
      <c r="L40" s="155">
        <v>1639060.451218524</v>
      </c>
      <c r="M40" s="91" t="s">
        <v>6168</v>
      </c>
      <c r="N40" s="155">
        <v>168559958.654614</v>
      </c>
      <c r="O40" s="91" t="s">
        <v>10116</v>
      </c>
    </row>
    <row r="41" spans="1:15" ht="132" customHeight="1">
      <c r="A41" s="91" t="s">
        <v>1199</v>
      </c>
      <c r="B41" s="147" t="s">
        <v>1089</v>
      </c>
      <c r="C41" s="147" t="s">
        <v>1200</v>
      </c>
      <c r="D41" s="147" t="s">
        <v>1091</v>
      </c>
      <c r="E41" s="148" t="s">
        <v>1109</v>
      </c>
      <c r="F41" s="91" t="s">
        <v>1119</v>
      </c>
      <c r="G41" s="91" t="s">
        <v>1093</v>
      </c>
      <c r="H41" s="91" t="s">
        <v>6175</v>
      </c>
      <c r="I41" s="91" t="s">
        <v>1093</v>
      </c>
      <c r="J41" s="91" t="s">
        <v>6176</v>
      </c>
      <c r="K41" s="91" t="s">
        <v>1093</v>
      </c>
      <c r="L41" s="155">
        <v>1581631.52</v>
      </c>
      <c r="M41" s="91" t="s">
        <v>9758</v>
      </c>
      <c r="N41" s="155">
        <v>170141590.17461401</v>
      </c>
      <c r="O41" s="91" t="s">
        <v>9759</v>
      </c>
    </row>
    <row r="42" spans="1:15" ht="24" customHeight="1">
      <c r="A42" s="91" t="s">
        <v>1187</v>
      </c>
      <c r="B42" s="147" t="s">
        <v>1089</v>
      </c>
      <c r="C42" s="147" t="s">
        <v>1188</v>
      </c>
      <c r="D42" s="147" t="s">
        <v>1091</v>
      </c>
      <c r="E42" s="148" t="s">
        <v>1225</v>
      </c>
      <c r="F42" s="91" t="s">
        <v>6177</v>
      </c>
      <c r="G42" s="91" t="s">
        <v>1093</v>
      </c>
      <c r="H42" s="91" t="s">
        <v>4209</v>
      </c>
      <c r="I42" s="91" t="s">
        <v>1093</v>
      </c>
      <c r="J42" s="91" t="s">
        <v>6178</v>
      </c>
      <c r="K42" s="91" t="s">
        <v>1093</v>
      </c>
      <c r="L42" s="155">
        <v>1466136.482412</v>
      </c>
      <c r="M42" s="91" t="s">
        <v>9760</v>
      </c>
      <c r="N42" s="155">
        <v>171607726.65702599</v>
      </c>
      <c r="O42" s="91" t="s">
        <v>10117</v>
      </c>
    </row>
    <row r="43" spans="1:15" ht="24" customHeight="1">
      <c r="A43" s="91" t="s">
        <v>1209</v>
      </c>
      <c r="B43" s="147" t="s">
        <v>1089</v>
      </c>
      <c r="C43" s="147" t="s">
        <v>1210</v>
      </c>
      <c r="D43" s="147" t="s">
        <v>1091</v>
      </c>
      <c r="E43" s="148" t="s">
        <v>1195</v>
      </c>
      <c r="F43" s="91" t="s">
        <v>1211</v>
      </c>
      <c r="G43" s="91" t="s">
        <v>1093</v>
      </c>
      <c r="H43" s="91" t="s">
        <v>6179</v>
      </c>
      <c r="I43" s="91" t="s">
        <v>1093</v>
      </c>
      <c r="J43" s="91" t="s">
        <v>6180</v>
      </c>
      <c r="K43" s="91" t="s">
        <v>1093</v>
      </c>
      <c r="L43" s="155">
        <v>1455725.04</v>
      </c>
      <c r="M43" s="91" t="s">
        <v>9760</v>
      </c>
      <c r="N43" s="155">
        <v>173063451.69702601</v>
      </c>
      <c r="O43" s="91" t="s">
        <v>10118</v>
      </c>
    </row>
    <row r="44" spans="1:15" ht="36" customHeight="1">
      <c r="A44" s="91" t="s">
        <v>1212</v>
      </c>
      <c r="B44" s="147" t="s">
        <v>1089</v>
      </c>
      <c r="C44" s="147" t="s">
        <v>1213</v>
      </c>
      <c r="D44" s="147" t="s">
        <v>1091</v>
      </c>
      <c r="E44" s="148" t="s">
        <v>1195</v>
      </c>
      <c r="F44" s="91" t="s">
        <v>1214</v>
      </c>
      <c r="G44" s="91" t="s">
        <v>1093</v>
      </c>
      <c r="H44" s="91" t="s">
        <v>6181</v>
      </c>
      <c r="I44" s="91" t="s">
        <v>1093</v>
      </c>
      <c r="J44" s="91" t="s">
        <v>6182</v>
      </c>
      <c r="K44" s="91" t="s">
        <v>1093</v>
      </c>
      <c r="L44" s="155">
        <v>1386204.64</v>
      </c>
      <c r="M44" s="91" t="s">
        <v>9761</v>
      </c>
      <c r="N44" s="155">
        <v>174449656.337026</v>
      </c>
      <c r="O44" s="91" t="s">
        <v>9762</v>
      </c>
    </row>
    <row r="45" spans="1:15" ht="96" customHeight="1">
      <c r="A45" s="91" t="s">
        <v>1218</v>
      </c>
      <c r="B45" s="147" t="s">
        <v>1089</v>
      </c>
      <c r="C45" s="147" t="s">
        <v>1219</v>
      </c>
      <c r="D45" s="147" t="s">
        <v>1091</v>
      </c>
      <c r="E45" s="148" t="s">
        <v>1109</v>
      </c>
      <c r="F45" s="91" t="s">
        <v>6183</v>
      </c>
      <c r="G45" s="91" t="s">
        <v>1093</v>
      </c>
      <c r="H45" s="91" t="s">
        <v>6184</v>
      </c>
      <c r="I45" s="91" t="s">
        <v>1093</v>
      </c>
      <c r="J45" s="91" t="s">
        <v>6185</v>
      </c>
      <c r="K45" s="91" t="s">
        <v>1093</v>
      </c>
      <c r="L45" s="155">
        <v>1355735.04</v>
      </c>
      <c r="M45" s="91" t="s">
        <v>1201</v>
      </c>
      <c r="N45" s="155">
        <v>175805391.37702599</v>
      </c>
      <c r="O45" s="91" t="s">
        <v>9763</v>
      </c>
    </row>
    <row r="46" spans="1:15" ht="96" customHeight="1">
      <c r="A46" s="91" t="s">
        <v>6186</v>
      </c>
      <c r="B46" s="147" t="s">
        <v>1101</v>
      </c>
      <c r="C46" s="147" t="s">
        <v>6187</v>
      </c>
      <c r="D46" s="147" t="s">
        <v>1091</v>
      </c>
      <c r="E46" s="148" t="s">
        <v>1109</v>
      </c>
      <c r="F46" s="91" t="s">
        <v>6188</v>
      </c>
      <c r="G46" s="91" t="s">
        <v>1093</v>
      </c>
      <c r="H46" s="91" t="s">
        <v>6189</v>
      </c>
      <c r="I46" s="91" t="s">
        <v>1093</v>
      </c>
      <c r="J46" s="91" t="s">
        <v>6190</v>
      </c>
      <c r="K46" s="91" t="s">
        <v>1093</v>
      </c>
      <c r="L46" s="155">
        <v>1324090.9230539999</v>
      </c>
      <c r="M46" s="91" t="s">
        <v>1206</v>
      </c>
      <c r="N46" s="155">
        <v>177129482.30008</v>
      </c>
      <c r="O46" s="91" t="s">
        <v>10119</v>
      </c>
    </row>
    <row r="47" spans="1:15" ht="24" customHeight="1">
      <c r="A47" s="91" t="s">
        <v>1204</v>
      </c>
      <c r="B47" s="147" t="s">
        <v>1089</v>
      </c>
      <c r="C47" s="147" t="s">
        <v>1205</v>
      </c>
      <c r="D47" s="147" t="s">
        <v>1091</v>
      </c>
      <c r="E47" s="148" t="s">
        <v>1109</v>
      </c>
      <c r="F47" s="91" t="s">
        <v>1157</v>
      </c>
      <c r="G47" s="91" t="s">
        <v>1093</v>
      </c>
      <c r="H47" s="91" t="s">
        <v>9764</v>
      </c>
      <c r="I47" s="91" t="s">
        <v>1093</v>
      </c>
      <c r="J47" s="91" t="s">
        <v>9765</v>
      </c>
      <c r="K47" s="91" t="s">
        <v>1093</v>
      </c>
      <c r="L47" s="155">
        <v>1307811.1599999999</v>
      </c>
      <c r="M47" s="91" t="s">
        <v>6191</v>
      </c>
      <c r="N47" s="155">
        <v>178437293.46008</v>
      </c>
      <c r="O47" s="91" t="s">
        <v>9766</v>
      </c>
    </row>
    <row r="48" spans="1:15" ht="24" customHeight="1">
      <c r="A48" s="91" t="s">
        <v>1226</v>
      </c>
      <c r="B48" s="147" t="s">
        <v>1126</v>
      </c>
      <c r="C48" s="147" t="s">
        <v>1227</v>
      </c>
      <c r="D48" s="147" t="s">
        <v>1091</v>
      </c>
      <c r="E48" s="148" t="s">
        <v>1195</v>
      </c>
      <c r="F48" s="91" t="s">
        <v>1228</v>
      </c>
      <c r="G48" s="91" t="s">
        <v>1093</v>
      </c>
      <c r="H48" s="91" t="s">
        <v>6192</v>
      </c>
      <c r="I48" s="91" t="s">
        <v>1093</v>
      </c>
      <c r="J48" s="91" t="s">
        <v>6193</v>
      </c>
      <c r="K48" s="91" t="s">
        <v>1093</v>
      </c>
      <c r="L48" s="155">
        <v>1277201.2815099999</v>
      </c>
      <c r="M48" s="91" t="s">
        <v>9767</v>
      </c>
      <c r="N48" s="155">
        <v>179714494.74158999</v>
      </c>
      <c r="O48" s="91" t="s">
        <v>9768</v>
      </c>
    </row>
    <row r="49" spans="1:15" ht="48" customHeight="1">
      <c r="A49" s="91" t="s">
        <v>1238</v>
      </c>
      <c r="B49" s="147" t="s">
        <v>1101</v>
      </c>
      <c r="C49" s="147" t="s">
        <v>1239</v>
      </c>
      <c r="D49" s="147" t="s">
        <v>1091</v>
      </c>
      <c r="E49" s="148" t="s">
        <v>1167</v>
      </c>
      <c r="F49" s="91" t="s">
        <v>1240</v>
      </c>
      <c r="G49" s="91" t="s">
        <v>1093</v>
      </c>
      <c r="H49" s="91" t="s">
        <v>1755</v>
      </c>
      <c r="I49" s="91" t="s">
        <v>1093</v>
      </c>
      <c r="J49" s="91" t="s">
        <v>6195</v>
      </c>
      <c r="K49" s="91" t="s">
        <v>1093</v>
      </c>
      <c r="L49" s="155">
        <v>1272214.467813744</v>
      </c>
      <c r="M49" s="91" t="s">
        <v>9767</v>
      </c>
      <c r="N49" s="155">
        <v>180986709.20940399</v>
      </c>
      <c r="O49" s="91" t="s">
        <v>9769</v>
      </c>
    </row>
    <row r="50" spans="1:15" ht="24" customHeight="1">
      <c r="A50" s="91" t="s">
        <v>1231</v>
      </c>
      <c r="B50" s="147" t="s">
        <v>1089</v>
      </c>
      <c r="C50" s="147" t="s">
        <v>1232</v>
      </c>
      <c r="D50" s="147" t="s">
        <v>1091</v>
      </c>
      <c r="E50" s="148" t="s">
        <v>1109</v>
      </c>
      <c r="F50" s="91" t="s">
        <v>1119</v>
      </c>
      <c r="G50" s="91" t="s">
        <v>1093</v>
      </c>
      <c r="H50" s="91" t="s">
        <v>6196</v>
      </c>
      <c r="I50" s="91" t="s">
        <v>1093</v>
      </c>
      <c r="J50" s="91" t="s">
        <v>6197</v>
      </c>
      <c r="K50" s="91" t="s">
        <v>1093</v>
      </c>
      <c r="L50" s="155">
        <v>1268604.3</v>
      </c>
      <c r="M50" s="91" t="s">
        <v>9767</v>
      </c>
      <c r="N50" s="155">
        <v>182255313.509404</v>
      </c>
      <c r="O50" s="91" t="s">
        <v>9770</v>
      </c>
    </row>
    <row r="51" spans="1:15" ht="24" customHeight="1">
      <c r="A51" s="91" t="s">
        <v>1220</v>
      </c>
      <c r="B51" s="147" t="s">
        <v>1089</v>
      </c>
      <c r="C51" s="147" t="s">
        <v>1221</v>
      </c>
      <c r="D51" s="147" t="s">
        <v>1095</v>
      </c>
      <c r="E51" s="148" t="s">
        <v>1160</v>
      </c>
      <c r="F51" s="91" t="s">
        <v>1112</v>
      </c>
      <c r="G51" s="91" t="s">
        <v>1093</v>
      </c>
      <c r="H51" s="91" t="s">
        <v>6200</v>
      </c>
      <c r="I51" s="91" t="s">
        <v>1093</v>
      </c>
      <c r="J51" s="91" t="s">
        <v>6201</v>
      </c>
      <c r="K51" s="91" t="s">
        <v>1093</v>
      </c>
      <c r="L51" s="155">
        <v>1246913.3999999999</v>
      </c>
      <c r="M51" s="91" t="s">
        <v>6194</v>
      </c>
      <c r="N51" s="155">
        <v>183502226.90940401</v>
      </c>
      <c r="O51" s="91" t="s">
        <v>10120</v>
      </c>
    </row>
    <row r="52" spans="1:15" ht="120" customHeight="1">
      <c r="A52" s="91" t="s">
        <v>1236</v>
      </c>
      <c r="B52" s="147" t="s">
        <v>1101</v>
      </c>
      <c r="C52" s="147" t="s">
        <v>1237</v>
      </c>
      <c r="D52" s="147" t="s">
        <v>1091</v>
      </c>
      <c r="E52" s="148" t="s">
        <v>1167</v>
      </c>
      <c r="F52" s="91" t="s">
        <v>6202</v>
      </c>
      <c r="G52" s="91" t="s">
        <v>1093</v>
      </c>
      <c r="H52" s="91" t="s">
        <v>6203</v>
      </c>
      <c r="I52" s="91" t="s">
        <v>1093</v>
      </c>
      <c r="J52" s="91" t="s">
        <v>6204</v>
      </c>
      <c r="K52" s="91" t="s">
        <v>1093</v>
      </c>
      <c r="L52" s="155">
        <v>1219621.6644214273</v>
      </c>
      <c r="M52" s="91" t="s">
        <v>6199</v>
      </c>
      <c r="N52" s="155">
        <v>184721848.573825</v>
      </c>
      <c r="O52" s="91" t="s">
        <v>10121</v>
      </c>
    </row>
    <row r="53" spans="1:15" ht="48" customHeight="1">
      <c r="A53" s="91" t="s">
        <v>1193</v>
      </c>
      <c r="B53" s="147" t="s">
        <v>1126</v>
      </c>
      <c r="C53" s="147" t="s">
        <v>1194</v>
      </c>
      <c r="D53" s="147" t="s">
        <v>1091</v>
      </c>
      <c r="E53" s="148" t="s">
        <v>1195</v>
      </c>
      <c r="F53" s="91" t="s">
        <v>6205</v>
      </c>
      <c r="G53" s="91" t="s">
        <v>1093</v>
      </c>
      <c r="H53" s="91" t="s">
        <v>6206</v>
      </c>
      <c r="I53" s="91" t="s">
        <v>1093</v>
      </c>
      <c r="J53" s="91" t="s">
        <v>6207</v>
      </c>
      <c r="K53" s="91" t="s">
        <v>1093</v>
      </c>
      <c r="L53" s="155">
        <v>1205342.7806960801</v>
      </c>
      <c r="M53" s="91" t="s">
        <v>1215</v>
      </c>
      <c r="N53" s="155">
        <v>185927191.35452101</v>
      </c>
      <c r="O53" s="91" t="s">
        <v>9771</v>
      </c>
    </row>
    <row r="54" spans="1:15" ht="48" customHeight="1">
      <c r="A54" s="91" t="s">
        <v>1241</v>
      </c>
      <c r="B54" s="147" t="s">
        <v>1126</v>
      </c>
      <c r="C54" s="147" t="s">
        <v>1242</v>
      </c>
      <c r="D54" s="147" t="s">
        <v>1091</v>
      </c>
      <c r="E54" s="148" t="s">
        <v>1131</v>
      </c>
      <c r="F54" s="91" t="s">
        <v>1243</v>
      </c>
      <c r="G54" s="91" t="s">
        <v>1093</v>
      </c>
      <c r="H54" s="91" t="s">
        <v>6208</v>
      </c>
      <c r="I54" s="91" t="s">
        <v>1093</v>
      </c>
      <c r="J54" s="91" t="s">
        <v>6209</v>
      </c>
      <c r="K54" s="91" t="s">
        <v>1093</v>
      </c>
      <c r="L54" s="155">
        <v>1196819.736</v>
      </c>
      <c r="M54" s="91" t="s">
        <v>1215</v>
      </c>
      <c r="N54" s="155">
        <v>187124011.09052101</v>
      </c>
      <c r="O54" s="91" t="s">
        <v>9772</v>
      </c>
    </row>
    <row r="55" spans="1:15" ht="24" customHeight="1">
      <c r="A55" s="91" t="s">
        <v>1182</v>
      </c>
      <c r="B55" s="147" t="s">
        <v>1089</v>
      </c>
      <c r="C55" s="147" t="s">
        <v>1183</v>
      </c>
      <c r="D55" s="147" t="s">
        <v>1091</v>
      </c>
      <c r="E55" s="148" t="s">
        <v>1160</v>
      </c>
      <c r="F55" s="91" t="s">
        <v>1184</v>
      </c>
      <c r="G55" s="91" t="s">
        <v>1093</v>
      </c>
      <c r="H55" s="91" t="s">
        <v>9773</v>
      </c>
      <c r="I55" s="91" t="s">
        <v>1093</v>
      </c>
      <c r="J55" s="91" t="s">
        <v>9774</v>
      </c>
      <c r="K55" s="91" t="s">
        <v>1093</v>
      </c>
      <c r="L55" s="155">
        <v>1191480</v>
      </c>
      <c r="M55" s="91" t="s">
        <v>1215</v>
      </c>
      <c r="N55" s="155">
        <v>188315491.09052101</v>
      </c>
      <c r="O55" s="91" t="s">
        <v>9775</v>
      </c>
    </row>
    <row r="56" spans="1:15" ht="24" customHeight="1">
      <c r="A56" s="91" t="s">
        <v>995</v>
      </c>
      <c r="B56" s="147" t="s">
        <v>1126</v>
      </c>
      <c r="C56" s="147" t="s">
        <v>502</v>
      </c>
      <c r="D56" s="147" t="s">
        <v>1127</v>
      </c>
      <c r="E56" s="148" t="s">
        <v>254</v>
      </c>
      <c r="F56" s="91" t="s">
        <v>9776</v>
      </c>
      <c r="G56" s="91" t="s">
        <v>1093</v>
      </c>
      <c r="H56" s="91" t="s">
        <v>6198</v>
      </c>
      <c r="I56" s="91" t="s">
        <v>1093</v>
      </c>
      <c r="J56" s="91" t="s">
        <v>9777</v>
      </c>
      <c r="K56" s="91" t="s">
        <v>1093</v>
      </c>
      <c r="L56" s="155">
        <v>1170237.5053379119</v>
      </c>
      <c r="M56" s="91" t="s">
        <v>1222</v>
      </c>
      <c r="N56" s="155">
        <v>189485728.59585899</v>
      </c>
      <c r="O56" s="91" t="s">
        <v>9778</v>
      </c>
    </row>
    <row r="57" spans="1:15" ht="36" customHeight="1">
      <c r="A57" s="91" t="s">
        <v>1250</v>
      </c>
      <c r="B57" s="147" t="s">
        <v>1089</v>
      </c>
      <c r="C57" s="147" t="s">
        <v>1251</v>
      </c>
      <c r="D57" s="147" t="s">
        <v>1091</v>
      </c>
      <c r="E57" s="148" t="s">
        <v>1195</v>
      </c>
      <c r="F57" s="91" t="s">
        <v>1252</v>
      </c>
      <c r="G57" s="91" t="s">
        <v>1093</v>
      </c>
      <c r="H57" s="91" t="s">
        <v>6210</v>
      </c>
      <c r="I57" s="91" t="s">
        <v>1093</v>
      </c>
      <c r="J57" s="91" t="s">
        <v>6211</v>
      </c>
      <c r="K57" s="91" t="s">
        <v>1093</v>
      </c>
      <c r="L57" s="155">
        <v>1132656</v>
      </c>
      <c r="M57" s="91" t="s">
        <v>9779</v>
      </c>
      <c r="N57" s="155">
        <v>190618384.59585899</v>
      </c>
      <c r="O57" s="91" t="s">
        <v>9780</v>
      </c>
    </row>
    <row r="58" spans="1:15" ht="36" customHeight="1">
      <c r="A58" s="91" t="s">
        <v>1248</v>
      </c>
      <c r="B58" s="147" t="s">
        <v>1101</v>
      </c>
      <c r="C58" s="147" t="s">
        <v>1249</v>
      </c>
      <c r="D58" s="147" t="s">
        <v>1091</v>
      </c>
      <c r="E58" s="148" t="s">
        <v>1167</v>
      </c>
      <c r="F58" s="91" t="s">
        <v>6212</v>
      </c>
      <c r="G58" s="91" t="s">
        <v>1093</v>
      </c>
      <c r="H58" s="91" t="s">
        <v>6213</v>
      </c>
      <c r="I58" s="91" t="s">
        <v>1093</v>
      </c>
      <c r="J58" s="91" t="s">
        <v>6214</v>
      </c>
      <c r="K58" s="91" t="s">
        <v>1093</v>
      </c>
      <c r="L58" s="155">
        <v>1103519.4552095998</v>
      </c>
      <c r="M58" s="91" t="s">
        <v>1230</v>
      </c>
      <c r="N58" s="155">
        <v>191721904.05106899</v>
      </c>
      <c r="O58" s="91" t="s">
        <v>9781</v>
      </c>
    </row>
    <row r="59" spans="1:15" ht="24" customHeight="1">
      <c r="A59" s="91" t="s">
        <v>1253</v>
      </c>
      <c r="B59" s="147" t="s">
        <v>1089</v>
      </c>
      <c r="C59" s="147" t="s">
        <v>1254</v>
      </c>
      <c r="D59" s="147" t="s">
        <v>1091</v>
      </c>
      <c r="E59" s="148" t="s">
        <v>1109</v>
      </c>
      <c r="F59" s="91" t="s">
        <v>1100</v>
      </c>
      <c r="G59" s="91" t="s">
        <v>1093</v>
      </c>
      <c r="H59" s="91" t="s">
        <v>6216</v>
      </c>
      <c r="I59" s="91" t="s">
        <v>1093</v>
      </c>
      <c r="J59" s="91" t="s">
        <v>6217</v>
      </c>
      <c r="K59" s="91" t="s">
        <v>1093</v>
      </c>
      <c r="L59" s="155">
        <v>1089323.3400000001</v>
      </c>
      <c r="M59" s="91" t="s">
        <v>1235</v>
      </c>
      <c r="N59" s="155">
        <v>192811227.39106899</v>
      </c>
      <c r="O59" s="91" t="s">
        <v>9782</v>
      </c>
    </row>
    <row r="60" spans="1:15" ht="24" customHeight="1">
      <c r="A60" s="91" t="s">
        <v>1244</v>
      </c>
      <c r="B60" s="147" t="s">
        <v>1089</v>
      </c>
      <c r="C60" s="147" t="s">
        <v>1245</v>
      </c>
      <c r="D60" s="147" t="s">
        <v>1095</v>
      </c>
      <c r="E60" s="148" t="s">
        <v>1160</v>
      </c>
      <c r="F60" s="91" t="s">
        <v>1246</v>
      </c>
      <c r="G60" s="91" t="s">
        <v>1093</v>
      </c>
      <c r="H60" s="91" t="s">
        <v>6219</v>
      </c>
      <c r="I60" s="91" t="s">
        <v>1093</v>
      </c>
      <c r="J60" s="91" t="s">
        <v>6220</v>
      </c>
      <c r="K60" s="91" t="s">
        <v>1093</v>
      </c>
      <c r="L60" s="155">
        <v>1087919.99</v>
      </c>
      <c r="M60" s="91" t="s">
        <v>1235</v>
      </c>
      <c r="N60" s="155">
        <v>193899147.381069</v>
      </c>
      <c r="O60" s="91" t="s">
        <v>9783</v>
      </c>
    </row>
    <row r="61" spans="1:15" ht="36" customHeight="1">
      <c r="A61" s="91" t="s">
        <v>1259</v>
      </c>
      <c r="B61" s="147" t="s">
        <v>1089</v>
      </c>
      <c r="C61" s="147" t="s">
        <v>1260</v>
      </c>
      <c r="D61" s="147" t="s">
        <v>1091</v>
      </c>
      <c r="E61" s="148" t="s">
        <v>1137</v>
      </c>
      <c r="F61" s="91" t="s">
        <v>1261</v>
      </c>
      <c r="G61" s="91" t="s">
        <v>1093</v>
      </c>
      <c r="H61" s="91" t="s">
        <v>6221</v>
      </c>
      <c r="I61" s="91" t="s">
        <v>1093</v>
      </c>
      <c r="J61" s="91" t="s">
        <v>6222</v>
      </c>
      <c r="K61" s="91" t="s">
        <v>1093</v>
      </c>
      <c r="L61" s="155">
        <v>1044388.611288</v>
      </c>
      <c r="M61" s="91" t="s">
        <v>9784</v>
      </c>
      <c r="N61" s="155">
        <v>194943535.99235699</v>
      </c>
      <c r="O61" s="91" t="s">
        <v>6215</v>
      </c>
    </row>
    <row r="62" spans="1:15" ht="24" customHeight="1">
      <c r="A62" s="91" t="s">
        <v>998</v>
      </c>
      <c r="B62" s="147" t="s">
        <v>1126</v>
      </c>
      <c r="C62" s="147" t="s">
        <v>497</v>
      </c>
      <c r="D62" s="147" t="s">
        <v>1127</v>
      </c>
      <c r="E62" s="148" t="s">
        <v>254</v>
      </c>
      <c r="F62" s="91" t="s">
        <v>6224</v>
      </c>
      <c r="G62" s="91" t="s">
        <v>1093</v>
      </c>
      <c r="H62" s="91" t="s">
        <v>6154</v>
      </c>
      <c r="I62" s="91" t="s">
        <v>1093</v>
      </c>
      <c r="J62" s="91" t="s">
        <v>6225</v>
      </c>
      <c r="K62" s="91" t="s">
        <v>1093</v>
      </c>
      <c r="L62" s="155">
        <v>1044212.85151296</v>
      </c>
      <c r="M62" s="91" t="s">
        <v>9784</v>
      </c>
      <c r="N62" s="155">
        <v>195987748.84387001</v>
      </c>
      <c r="O62" s="91" t="s">
        <v>6218</v>
      </c>
    </row>
    <row r="63" spans="1:15" ht="36" customHeight="1">
      <c r="A63" s="91" t="s">
        <v>1277</v>
      </c>
      <c r="B63" s="147" t="s">
        <v>1101</v>
      </c>
      <c r="C63" s="147" t="s">
        <v>1278</v>
      </c>
      <c r="D63" s="147" t="s">
        <v>1091</v>
      </c>
      <c r="E63" s="148" t="s">
        <v>1160</v>
      </c>
      <c r="F63" s="91" t="s">
        <v>1279</v>
      </c>
      <c r="G63" s="91" t="s">
        <v>1093</v>
      </c>
      <c r="H63" s="91" t="s">
        <v>6227</v>
      </c>
      <c r="I63" s="91" t="s">
        <v>1093</v>
      </c>
      <c r="J63" s="91" t="s">
        <v>6228</v>
      </c>
      <c r="K63" s="91" t="s">
        <v>1093</v>
      </c>
      <c r="L63" s="155">
        <v>1040999.07825</v>
      </c>
      <c r="M63" s="91" t="s">
        <v>9784</v>
      </c>
      <c r="N63" s="155">
        <v>197028747.92212</v>
      </c>
      <c r="O63" s="91" t="s">
        <v>9785</v>
      </c>
    </row>
    <row r="64" spans="1:15" ht="132" customHeight="1">
      <c r="A64" s="91" t="s">
        <v>1263</v>
      </c>
      <c r="B64" s="147" t="s">
        <v>1089</v>
      </c>
      <c r="C64" s="147" t="s">
        <v>1264</v>
      </c>
      <c r="D64" s="147" t="s">
        <v>1091</v>
      </c>
      <c r="E64" s="148" t="s">
        <v>1109</v>
      </c>
      <c r="F64" s="91" t="s">
        <v>1119</v>
      </c>
      <c r="G64" s="91" t="s">
        <v>1093</v>
      </c>
      <c r="H64" s="91" t="s">
        <v>6230</v>
      </c>
      <c r="I64" s="91" t="s">
        <v>1093</v>
      </c>
      <c r="J64" s="91" t="s">
        <v>6231</v>
      </c>
      <c r="K64" s="91" t="s">
        <v>1093</v>
      </c>
      <c r="L64" s="155">
        <v>1038300</v>
      </c>
      <c r="M64" s="91" t="s">
        <v>9784</v>
      </c>
      <c r="N64" s="155">
        <v>198067047.92212</v>
      </c>
      <c r="O64" s="91" t="s">
        <v>9786</v>
      </c>
    </row>
    <row r="65" spans="1:15" ht="24" customHeight="1">
      <c r="A65" s="91" t="s">
        <v>1267</v>
      </c>
      <c r="B65" s="147" t="s">
        <v>1126</v>
      </c>
      <c r="C65" s="147" t="s">
        <v>1268</v>
      </c>
      <c r="D65" s="147" t="s">
        <v>1091</v>
      </c>
      <c r="E65" s="148" t="s">
        <v>1131</v>
      </c>
      <c r="F65" s="91" t="s">
        <v>1269</v>
      </c>
      <c r="G65" s="91" t="s">
        <v>1093</v>
      </c>
      <c r="H65" s="91" t="s">
        <v>6233</v>
      </c>
      <c r="I65" s="91" t="s">
        <v>1093</v>
      </c>
      <c r="J65" s="91" t="s">
        <v>6234</v>
      </c>
      <c r="K65" s="91" t="s">
        <v>1093</v>
      </c>
      <c r="L65" s="155">
        <v>1028742.3064</v>
      </c>
      <c r="M65" s="91" t="s">
        <v>6223</v>
      </c>
      <c r="N65" s="155">
        <v>199095790.22852001</v>
      </c>
      <c r="O65" s="91" t="s">
        <v>6226</v>
      </c>
    </row>
    <row r="66" spans="1:15" ht="24" customHeight="1">
      <c r="A66" s="91" t="s">
        <v>1270</v>
      </c>
      <c r="B66" s="147" t="s">
        <v>1089</v>
      </c>
      <c r="C66" s="147" t="s">
        <v>1271</v>
      </c>
      <c r="D66" s="147" t="s">
        <v>1091</v>
      </c>
      <c r="E66" s="148" t="s">
        <v>1225</v>
      </c>
      <c r="F66" s="91" t="s">
        <v>1272</v>
      </c>
      <c r="G66" s="91" t="s">
        <v>1093</v>
      </c>
      <c r="H66" s="91" t="s">
        <v>2770</v>
      </c>
      <c r="I66" s="91" t="s">
        <v>1093</v>
      </c>
      <c r="J66" s="91" t="s">
        <v>6235</v>
      </c>
      <c r="K66" s="91" t="s">
        <v>1093</v>
      </c>
      <c r="L66" s="155">
        <v>1025676.50319024</v>
      </c>
      <c r="M66" s="91" t="s">
        <v>6223</v>
      </c>
      <c r="N66" s="155">
        <v>200121466.73170999</v>
      </c>
      <c r="O66" s="91" t="s">
        <v>6229</v>
      </c>
    </row>
    <row r="67" spans="1:15" ht="24" customHeight="1">
      <c r="A67" s="91" t="s">
        <v>506</v>
      </c>
      <c r="B67" s="147" t="s">
        <v>1101</v>
      </c>
      <c r="C67" s="147" t="s">
        <v>507</v>
      </c>
      <c r="D67" s="147" t="s">
        <v>1127</v>
      </c>
      <c r="E67" s="148" t="s">
        <v>508</v>
      </c>
      <c r="F67" s="91" t="s">
        <v>9787</v>
      </c>
      <c r="G67" s="91" t="s">
        <v>1093</v>
      </c>
      <c r="H67" s="91" t="s">
        <v>6236</v>
      </c>
      <c r="I67" s="91" t="s">
        <v>1093</v>
      </c>
      <c r="J67" s="91" t="s">
        <v>9788</v>
      </c>
      <c r="K67" s="91" t="s">
        <v>1093</v>
      </c>
      <c r="L67" s="155">
        <v>1007627.9814712725</v>
      </c>
      <c r="M67" s="91" t="s">
        <v>6223</v>
      </c>
      <c r="N67" s="155">
        <v>201129094.71318099</v>
      </c>
      <c r="O67" s="91" t="s">
        <v>6232</v>
      </c>
    </row>
    <row r="68" spans="1:15" ht="24" customHeight="1">
      <c r="A68" s="91" t="s">
        <v>1255</v>
      </c>
      <c r="B68" s="147" t="s">
        <v>1089</v>
      </c>
      <c r="C68" s="147" t="s">
        <v>1256</v>
      </c>
      <c r="D68" s="147" t="s">
        <v>1127</v>
      </c>
      <c r="E68" s="148" t="s">
        <v>1096</v>
      </c>
      <c r="F68" s="91" t="s">
        <v>1097</v>
      </c>
      <c r="G68" s="91" t="s">
        <v>1093</v>
      </c>
      <c r="H68" s="91" t="s">
        <v>10122</v>
      </c>
      <c r="I68" s="91" t="s">
        <v>1093</v>
      </c>
      <c r="J68" s="91" t="s">
        <v>10122</v>
      </c>
      <c r="K68" s="91" t="s">
        <v>1093</v>
      </c>
      <c r="L68" s="155">
        <v>998244.88</v>
      </c>
      <c r="M68" s="91" t="s">
        <v>1247</v>
      </c>
      <c r="N68" s="155">
        <v>202127339.59318101</v>
      </c>
      <c r="O68" s="91" t="s">
        <v>9789</v>
      </c>
    </row>
    <row r="69" spans="1:15" ht="36" customHeight="1">
      <c r="A69" s="91" t="s">
        <v>1274</v>
      </c>
      <c r="B69" s="147" t="s">
        <v>1101</v>
      </c>
      <c r="C69" s="147" t="s">
        <v>1275</v>
      </c>
      <c r="D69" s="147" t="s">
        <v>1091</v>
      </c>
      <c r="E69" s="148" t="s">
        <v>1131</v>
      </c>
      <c r="F69" s="91" t="s">
        <v>6237</v>
      </c>
      <c r="G69" s="91" t="s">
        <v>1093</v>
      </c>
      <c r="H69" s="91" t="s">
        <v>6238</v>
      </c>
      <c r="I69" s="91" t="s">
        <v>1093</v>
      </c>
      <c r="J69" s="91" t="s">
        <v>6239</v>
      </c>
      <c r="K69" s="91" t="s">
        <v>1093</v>
      </c>
      <c r="L69" s="155">
        <v>986821.11109834979</v>
      </c>
      <c r="M69" s="91" t="s">
        <v>1247</v>
      </c>
      <c r="N69" s="155">
        <v>203114160.70427901</v>
      </c>
      <c r="O69" s="91" t="s">
        <v>9790</v>
      </c>
    </row>
    <row r="70" spans="1:15" ht="24" customHeight="1">
      <c r="A70" s="91" t="s">
        <v>1265</v>
      </c>
      <c r="B70" s="147" t="s">
        <v>1089</v>
      </c>
      <c r="C70" s="147" t="s">
        <v>1266</v>
      </c>
      <c r="D70" s="147" t="s">
        <v>1095</v>
      </c>
      <c r="E70" s="148" t="s">
        <v>1109</v>
      </c>
      <c r="F70" s="91" t="s">
        <v>1097</v>
      </c>
      <c r="G70" s="91" t="s">
        <v>1093</v>
      </c>
      <c r="H70" s="91" t="s">
        <v>6240</v>
      </c>
      <c r="I70" s="91" t="s">
        <v>1093</v>
      </c>
      <c r="J70" s="91" t="s">
        <v>6240</v>
      </c>
      <c r="K70" s="91" t="s">
        <v>1093</v>
      </c>
      <c r="L70" s="155">
        <v>976007.31</v>
      </c>
      <c r="M70" s="91" t="s">
        <v>1247</v>
      </c>
      <c r="N70" s="155">
        <v>204090168.01427901</v>
      </c>
      <c r="O70" s="91" t="s">
        <v>10123</v>
      </c>
    </row>
    <row r="71" spans="1:15" ht="36" customHeight="1">
      <c r="A71" s="91" t="s">
        <v>1153</v>
      </c>
      <c r="B71" s="147" t="s">
        <v>1089</v>
      </c>
      <c r="C71" s="147" t="s">
        <v>1154</v>
      </c>
      <c r="D71" s="147" t="s">
        <v>1091</v>
      </c>
      <c r="E71" s="148" t="s">
        <v>3224</v>
      </c>
      <c r="F71" s="91" t="s">
        <v>9791</v>
      </c>
      <c r="G71" s="91" t="s">
        <v>1093</v>
      </c>
      <c r="H71" s="91" t="s">
        <v>6156</v>
      </c>
      <c r="I71" s="91" t="s">
        <v>1093</v>
      </c>
      <c r="J71" s="91" t="s">
        <v>9792</v>
      </c>
      <c r="K71" s="91" t="s">
        <v>1093</v>
      </c>
      <c r="L71" s="155">
        <v>945019.2391904</v>
      </c>
      <c r="M71" s="91" t="s">
        <v>10124</v>
      </c>
      <c r="N71" s="155">
        <v>205035187.25346899</v>
      </c>
      <c r="O71" s="91" t="s">
        <v>9793</v>
      </c>
    </row>
    <row r="72" spans="1:15" ht="84" customHeight="1">
      <c r="A72" s="91" t="s">
        <v>1223</v>
      </c>
      <c r="B72" s="147" t="s">
        <v>1126</v>
      </c>
      <c r="C72" s="147" t="s">
        <v>1224</v>
      </c>
      <c r="D72" s="147" t="s">
        <v>1091</v>
      </c>
      <c r="E72" s="148" t="s">
        <v>1225</v>
      </c>
      <c r="F72" s="91" t="s">
        <v>6241</v>
      </c>
      <c r="G72" s="91" t="s">
        <v>1093</v>
      </c>
      <c r="H72" s="91" t="s">
        <v>6242</v>
      </c>
      <c r="I72" s="91" t="s">
        <v>1093</v>
      </c>
      <c r="J72" s="91" t="s">
        <v>6243</v>
      </c>
      <c r="K72" s="91" t="s">
        <v>1093</v>
      </c>
      <c r="L72" s="155">
        <v>910331.76576921297</v>
      </c>
      <c r="M72" s="91" t="s">
        <v>1262</v>
      </c>
      <c r="N72" s="155">
        <v>205945519.019238</v>
      </c>
      <c r="O72" s="91" t="s">
        <v>10125</v>
      </c>
    </row>
    <row r="73" spans="1:15" ht="24" customHeight="1">
      <c r="A73" s="91" t="s">
        <v>1281</v>
      </c>
      <c r="B73" s="147" t="s">
        <v>1089</v>
      </c>
      <c r="C73" s="147" t="s">
        <v>1282</v>
      </c>
      <c r="D73" s="147" t="s">
        <v>1091</v>
      </c>
      <c r="E73" s="148" t="s">
        <v>1109</v>
      </c>
      <c r="F73" s="91" t="s">
        <v>1100</v>
      </c>
      <c r="G73" s="91" t="s">
        <v>1093</v>
      </c>
      <c r="H73" s="91" t="s">
        <v>6244</v>
      </c>
      <c r="I73" s="91" t="s">
        <v>1093</v>
      </c>
      <c r="J73" s="91" t="s">
        <v>6245</v>
      </c>
      <c r="K73" s="91" t="s">
        <v>1093</v>
      </c>
      <c r="L73" s="155">
        <v>903000</v>
      </c>
      <c r="M73" s="91" t="s">
        <v>1262</v>
      </c>
      <c r="N73" s="155">
        <v>206848519.019238</v>
      </c>
      <c r="O73" s="91" t="s">
        <v>10126</v>
      </c>
    </row>
    <row r="74" spans="1:15" ht="24" customHeight="1">
      <c r="A74" s="91" t="s">
        <v>1284</v>
      </c>
      <c r="B74" s="147" t="s">
        <v>1089</v>
      </c>
      <c r="C74" s="147" t="s">
        <v>1285</v>
      </c>
      <c r="D74" s="147" t="s">
        <v>1091</v>
      </c>
      <c r="E74" s="148" t="s">
        <v>1109</v>
      </c>
      <c r="F74" s="91" t="s">
        <v>1097</v>
      </c>
      <c r="G74" s="91" t="s">
        <v>1093</v>
      </c>
      <c r="H74" s="91" t="s">
        <v>6246</v>
      </c>
      <c r="I74" s="91" t="s">
        <v>1093</v>
      </c>
      <c r="J74" s="91" t="s">
        <v>6246</v>
      </c>
      <c r="K74" s="91" t="s">
        <v>1093</v>
      </c>
      <c r="L74" s="155">
        <v>896776.8</v>
      </c>
      <c r="M74" s="91" t="s">
        <v>1262</v>
      </c>
      <c r="N74" s="155">
        <v>207745295.81923801</v>
      </c>
      <c r="O74" s="91" t="s">
        <v>9794</v>
      </c>
    </row>
    <row r="75" spans="1:15" ht="48" customHeight="1">
      <c r="A75" s="91" t="s">
        <v>1286</v>
      </c>
      <c r="B75" s="147" t="s">
        <v>1089</v>
      </c>
      <c r="C75" s="147" t="s">
        <v>1287</v>
      </c>
      <c r="D75" s="147" t="s">
        <v>1091</v>
      </c>
      <c r="E75" s="148" t="s">
        <v>1096</v>
      </c>
      <c r="F75" s="91" t="s">
        <v>6247</v>
      </c>
      <c r="G75" s="91" t="s">
        <v>1093</v>
      </c>
      <c r="H75" s="91" t="s">
        <v>6248</v>
      </c>
      <c r="I75" s="91" t="s">
        <v>1093</v>
      </c>
      <c r="J75" s="91" t="s">
        <v>6249</v>
      </c>
      <c r="K75" s="91" t="s">
        <v>1093</v>
      </c>
      <c r="L75" s="155">
        <v>896661.18079999997</v>
      </c>
      <c r="M75" s="91" t="s">
        <v>1262</v>
      </c>
      <c r="N75" s="155">
        <v>208641957.000038</v>
      </c>
      <c r="O75" s="91" t="s">
        <v>9795</v>
      </c>
    </row>
    <row r="76" spans="1:15" ht="24" customHeight="1">
      <c r="A76" s="91" t="s">
        <v>532</v>
      </c>
      <c r="B76" s="147" t="s">
        <v>1101</v>
      </c>
      <c r="C76" s="147" t="s">
        <v>533</v>
      </c>
      <c r="D76" s="147" t="s">
        <v>513</v>
      </c>
      <c r="E76" s="148" t="s">
        <v>1096</v>
      </c>
      <c r="F76" s="91" t="s">
        <v>9796</v>
      </c>
      <c r="G76" s="91" t="s">
        <v>534</v>
      </c>
      <c r="H76" s="91" t="s">
        <v>6250</v>
      </c>
      <c r="I76" s="91" t="s">
        <v>6251</v>
      </c>
      <c r="J76" s="91" t="s">
        <v>9797</v>
      </c>
      <c r="K76" s="91" t="s">
        <v>1217</v>
      </c>
      <c r="L76" s="155">
        <v>857386.70016456756</v>
      </c>
      <c r="M76" s="91" t="s">
        <v>1276</v>
      </c>
      <c r="N76" s="155">
        <v>209499343.700203</v>
      </c>
      <c r="O76" s="91" t="s">
        <v>10127</v>
      </c>
    </row>
    <row r="77" spans="1:15" ht="60" customHeight="1">
      <c r="A77" s="91" t="s">
        <v>1135</v>
      </c>
      <c r="B77" s="147" t="s">
        <v>1126</v>
      </c>
      <c r="C77" s="147" t="s">
        <v>1136</v>
      </c>
      <c r="D77" s="147" t="s">
        <v>1091</v>
      </c>
      <c r="E77" s="148" t="s">
        <v>1137</v>
      </c>
      <c r="F77" s="91" t="s">
        <v>6252</v>
      </c>
      <c r="G77" s="91" t="s">
        <v>1093</v>
      </c>
      <c r="H77" s="91" t="s">
        <v>6253</v>
      </c>
      <c r="I77" s="91" t="s">
        <v>1093</v>
      </c>
      <c r="J77" s="91" t="s">
        <v>6254</v>
      </c>
      <c r="K77" s="91" t="s">
        <v>1093</v>
      </c>
      <c r="L77" s="155">
        <v>828235.92960000003</v>
      </c>
      <c r="M77" s="91" t="s">
        <v>1280</v>
      </c>
      <c r="N77" s="155">
        <v>210327579.629803</v>
      </c>
      <c r="O77" s="91" t="s">
        <v>9798</v>
      </c>
    </row>
    <row r="78" spans="1:15" ht="24" customHeight="1">
      <c r="A78" s="91" t="s">
        <v>1309</v>
      </c>
      <c r="B78" s="147" t="s">
        <v>1089</v>
      </c>
      <c r="C78" s="147" t="s">
        <v>1310</v>
      </c>
      <c r="D78" s="147" t="s">
        <v>1311</v>
      </c>
      <c r="E78" s="148" t="s">
        <v>1312</v>
      </c>
      <c r="F78" s="91" t="s">
        <v>1313</v>
      </c>
      <c r="G78" s="91" t="s">
        <v>1093</v>
      </c>
      <c r="H78" s="91" t="s">
        <v>1314</v>
      </c>
      <c r="I78" s="91" t="s">
        <v>1093</v>
      </c>
      <c r="J78" s="91" t="s">
        <v>1315</v>
      </c>
      <c r="K78" s="91" t="s">
        <v>1093</v>
      </c>
      <c r="L78" s="155">
        <v>813710.67799999996</v>
      </c>
      <c r="M78" s="91" t="s">
        <v>1280</v>
      </c>
      <c r="N78" s="155">
        <v>211141290.307803</v>
      </c>
      <c r="O78" s="91" t="s">
        <v>9799</v>
      </c>
    </row>
    <row r="79" spans="1:15" ht="36" customHeight="1">
      <c r="A79" s="91" t="s">
        <v>6255</v>
      </c>
      <c r="B79" s="147" t="s">
        <v>1101</v>
      </c>
      <c r="C79" s="147" t="s">
        <v>6256</v>
      </c>
      <c r="D79" s="147" t="s">
        <v>1091</v>
      </c>
      <c r="E79" s="148" t="s">
        <v>1109</v>
      </c>
      <c r="F79" s="91" t="s">
        <v>1157</v>
      </c>
      <c r="G79" s="91" t="s">
        <v>1093</v>
      </c>
      <c r="H79" s="91" t="s">
        <v>6257</v>
      </c>
      <c r="I79" s="91" t="s">
        <v>1093</v>
      </c>
      <c r="J79" s="91" t="s">
        <v>6258</v>
      </c>
      <c r="K79" s="91" t="s">
        <v>1093</v>
      </c>
      <c r="L79" s="155">
        <v>811168.5416</v>
      </c>
      <c r="M79" s="91" t="s">
        <v>1280</v>
      </c>
      <c r="N79" s="155">
        <v>211952458.84940299</v>
      </c>
      <c r="O79" s="91" t="s">
        <v>9800</v>
      </c>
    </row>
    <row r="80" spans="1:15" ht="24" customHeight="1">
      <c r="A80" s="91" t="s">
        <v>1207</v>
      </c>
      <c r="B80" s="147" t="s">
        <v>1126</v>
      </c>
      <c r="C80" s="147" t="s">
        <v>1208</v>
      </c>
      <c r="D80" s="147" t="s">
        <v>1095</v>
      </c>
      <c r="E80" s="148" t="s">
        <v>254</v>
      </c>
      <c r="F80" s="91" t="s">
        <v>9753</v>
      </c>
      <c r="G80" s="91" t="s">
        <v>1093</v>
      </c>
      <c r="H80" s="91" t="s">
        <v>5999</v>
      </c>
      <c r="I80" s="91" t="s">
        <v>1093</v>
      </c>
      <c r="J80" s="91" t="s">
        <v>9801</v>
      </c>
      <c r="K80" s="91" t="s">
        <v>1093</v>
      </c>
      <c r="L80" s="155">
        <v>784645.08971079998</v>
      </c>
      <c r="M80" s="91" t="s">
        <v>1283</v>
      </c>
      <c r="N80" s="155">
        <v>212737103.939114</v>
      </c>
      <c r="O80" s="91" t="s">
        <v>9802</v>
      </c>
    </row>
    <row r="81" spans="1:15" ht="24" customHeight="1">
      <c r="A81" s="91" t="s">
        <v>1138</v>
      </c>
      <c r="B81" s="147" t="s">
        <v>1126</v>
      </c>
      <c r="C81" s="147" t="s">
        <v>1139</v>
      </c>
      <c r="D81" s="147" t="s">
        <v>1091</v>
      </c>
      <c r="E81" s="148" t="s">
        <v>1140</v>
      </c>
      <c r="F81" s="91" t="s">
        <v>6259</v>
      </c>
      <c r="G81" s="91" t="s">
        <v>1093</v>
      </c>
      <c r="H81" s="91" t="s">
        <v>6260</v>
      </c>
      <c r="I81" s="91" t="s">
        <v>1093</v>
      </c>
      <c r="J81" s="91" t="s">
        <v>6261</v>
      </c>
      <c r="K81" s="91" t="s">
        <v>1093</v>
      </c>
      <c r="L81" s="155">
        <v>780364.76017499994</v>
      </c>
      <c r="M81" s="91" t="s">
        <v>1283</v>
      </c>
      <c r="N81" s="155">
        <v>213517468.69928899</v>
      </c>
      <c r="O81" s="91" t="s">
        <v>10128</v>
      </c>
    </row>
    <row r="82" spans="1:15" ht="24" customHeight="1">
      <c r="A82" s="91" t="s">
        <v>1302</v>
      </c>
      <c r="B82" s="147" t="s">
        <v>1089</v>
      </c>
      <c r="C82" s="147" t="s">
        <v>1303</v>
      </c>
      <c r="D82" s="147" t="s">
        <v>1091</v>
      </c>
      <c r="E82" s="148" t="s">
        <v>1109</v>
      </c>
      <c r="F82" s="91" t="s">
        <v>1119</v>
      </c>
      <c r="G82" s="91" t="s">
        <v>1093</v>
      </c>
      <c r="H82" s="91" t="s">
        <v>6262</v>
      </c>
      <c r="I82" s="91" t="s">
        <v>1093</v>
      </c>
      <c r="J82" s="91" t="s">
        <v>6263</v>
      </c>
      <c r="K82" s="91" t="s">
        <v>1093</v>
      </c>
      <c r="L82" s="155">
        <v>752431.1</v>
      </c>
      <c r="M82" s="91" t="s">
        <v>1291</v>
      </c>
      <c r="N82" s="155">
        <v>214269899.79928899</v>
      </c>
      <c r="O82" s="91" t="s">
        <v>10129</v>
      </c>
    </row>
    <row r="83" spans="1:15" ht="96" customHeight="1">
      <c r="A83" s="91" t="s">
        <v>606</v>
      </c>
      <c r="B83" s="147" t="s">
        <v>1101</v>
      </c>
      <c r="C83" s="147" t="s">
        <v>607</v>
      </c>
      <c r="D83" s="147" t="s">
        <v>513</v>
      </c>
      <c r="E83" s="148" t="s">
        <v>1096</v>
      </c>
      <c r="F83" s="91" t="s">
        <v>608</v>
      </c>
      <c r="G83" s="91" t="s">
        <v>534</v>
      </c>
      <c r="H83" s="91" t="s">
        <v>6264</v>
      </c>
      <c r="I83" s="91" t="s">
        <v>6265</v>
      </c>
      <c r="J83" s="91" t="s">
        <v>6266</v>
      </c>
      <c r="K83" s="91" t="s">
        <v>1217</v>
      </c>
      <c r="L83" s="155">
        <v>749118.85168399045</v>
      </c>
      <c r="M83" s="91" t="s">
        <v>1291</v>
      </c>
      <c r="N83" s="155">
        <v>215019018.65097299</v>
      </c>
      <c r="O83" s="91" t="s">
        <v>10130</v>
      </c>
    </row>
    <row r="84" spans="1:15" ht="144" customHeight="1">
      <c r="A84" s="91" t="s">
        <v>1145</v>
      </c>
      <c r="B84" s="147" t="s">
        <v>1126</v>
      </c>
      <c r="C84" s="147" t="s">
        <v>1146</v>
      </c>
      <c r="D84" s="147" t="s">
        <v>1091</v>
      </c>
      <c r="E84" s="148" t="s">
        <v>1131</v>
      </c>
      <c r="F84" s="91" t="s">
        <v>6267</v>
      </c>
      <c r="G84" s="91" t="s">
        <v>1093</v>
      </c>
      <c r="H84" s="91" t="s">
        <v>6268</v>
      </c>
      <c r="I84" s="91" t="s">
        <v>1093</v>
      </c>
      <c r="J84" s="91" t="s">
        <v>6269</v>
      </c>
      <c r="K84" s="91" t="s">
        <v>1093</v>
      </c>
      <c r="L84" s="155">
        <v>734426.77828437998</v>
      </c>
      <c r="M84" s="91" t="s">
        <v>1294</v>
      </c>
      <c r="N84" s="155">
        <v>215753445.42925701</v>
      </c>
      <c r="O84" s="91" t="s">
        <v>10131</v>
      </c>
    </row>
    <row r="85" spans="1:15" ht="24" customHeight="1">
      <c r="A85" s="91" t="s">
        <v>1305</v>
      </c>
      <c r="B85" s="147" t="s">
        <v>1089</v>
      </c>
      <c r="C85" s="147" t="s">
        <v>1306</v>
      </c>
      <c r="D85" s="147" t="s">
        <v>1091</v>
      </c>
      <c r="E85" s="148" t="s">
        <v>1160</v>
      </c>
      <c r="F85" s="91" t="s">
        <v>1307</v>
      </c>
      <c r="G85" s="91" t="s">
        <v>1093</v>
      </c>
      <c r="H85" s="91" t="s">
        <v>6270</v>
      </c>
      <c r="I85" s="91" t="s">
        <v>1093</v>
      </c>
      <c r="J85" s="91" t="s">
        <v>6271</v>
      </c>
      <c r="K85" s="91" t="s">
        <v>1093</v>
      </c>
      <c r="L85" s="155">
        <v>728802</v>
      </c>
      <c r="M85" s="91" t="s">
        <v>1294</v>
      </c>
      <c r="N85" s="155">
        <v>216482247.42925701</v>
      </c>
      <c r="O85" s="91" t="s">
        <v>10132</v>
      </c>
    </row>
    <row r="86" spans="1:15" ht="24" customHeight="1">
      <c r="A86" s="91" t="s">
        <v>1300</v>
      </c>
      <c r="B86" s="147" t="s">
        <v>1089</v>
      </c>
      <c r="C86" s="147" t="s">
        <v>1301</v>
      </c>
      <c r="D86" s="147" t="s">
        <v>1095</v>
      </c>
      <c r="E86" s="148" t="s">
        <v>1109</v>
      </c>
      <c r="F86" s="91" t="s">
        <v>1157</v>
      </c>
      <c r="G86" s="91" t="s">
        <v>1093</v>
      </c>
      <c r="H86" s="91" t="s">
        <v>6272</v>
      </c>
      <c r="I86" s="91" t="s">
        <v>1093</v>
      </c>
      <c r="J86" s="91" t="s">
        <v>6273</v>
      </c>
      <c r="K86" s="91" t="s">
        <v>1093</v>
      </c>
      <c r="L86" s="155">
        <v>720000</v>
      </c>
      <c r="M86" s="91" t="s">
        <v>1294</v>
      </c>
      <c r="N86" s="155">
        <v>217202247.42925701</v>
      </c>
      <c r="O86" s="91" t="s">
        <v>10133</v>
      </c>
    </row>
    <row r="87" spans="1:15" ht="24" customHeight="1">
      <c r="A87" s="91" t="s">
        <v>1233</v>
      </c>
      <c r="B87" s="147" t="s">
        <v>1089</v>
      </c>
      <c r="C87" s="147" t="s">
        <v>1234</v>
      </c>
      <c r="D87" s="147" t="s">
        <v>1091</v>
      </c>
      <c r="E87" s="148" t="s">
        <v>1131</v>
      </c>
      <c r="F87" s="91" t="s">
        <v>6275</v>
      </c>
      <c r="G87" s="91" t="s">
        <v>1093</v>
      </c>
      <c r="H87" s="91" t="s">
        <v>5647</v>
      </c>
      <c r="I87" s="91" t="s">
        <v>1093</v>
      </c>
      <c r="J87" s="91" t="s">
        <v>6276</v>
      </c>
      <c r="K87" s="91" t="s">
        <v>1093</v>
      </c>
      <c r="L87" s="155">
        <v>719086.43316060002</v>
      </c>
      <c r="M87" s="91" t="s">
        <v>1294</v>
      </c>
      <c r="N87" s="155">
        <v>217921333.862418</v>
      </c>
      <c r="O87" s="91" t="s">
        <v>9803</v>
      </c>
    </row>
    <row r="88" spans="1:15" ht="24" customHeight="1">
      <c r="A88" s="91" t="s">
        <v>1340</v>
      </c>
      <c r="B88" s="147" t="s">
        <v>1089</v>
      </c>
      <c r="C88" s="147" t="s">
        <v>1341</v>
      </c>
      <c r="D88" s="147" t="s">
        <v>1095</v>
      </c>
      <c r="E88" s="148" t="s">
        <v>1160</v>
      </c>
      <c r="F88" s="91" t="s">
        <v>1184</v>
      </c>
      <c r="G88" s="91" t="s">
        <v>1093</v>
      </c>
      <c r="H88" s="91" t="s">
        <v>9804</v>
      </c>
      <c r="I88" s="91" t="s">
        <v>1093</v>
      </c>
      <c r="J88" s="91" t="s">
        <v>9805</v>
      </c>
      <c r="K88" s="91" t="s">
        <v>1093</v>
      </c>
      <c r="L88" s="155">
        <v>703680</v>
      </c>
      <c r="M88" s="91" t="s">
        <v>6274</v>
      </c>
      <c r="N88" s="155">
        <v>218625013.862418</v>
      </c>
      <c r="O88" s="91" t="s">
        <v>10134</v>
      </c>
    </row>
    <row r="89" spans="1:15" ht="36" customHeight="1">
      <c r="A89" s="91" t="s">
        <v>4933</v>
      </c>
      <c r="B89" s="147" t="s">
        <v>1126</v>
      </c>
      <c r="C89" s="147" t="s">
        <v>4934</v>
      </c>
      <c r="D89" s="147" t="s">
        <v>513</v>
      </c>
      <c r="E89" s="148" t="s">
        <v>1096</v>
      </c>
      <c r="F89" s="91" t="s">
        <v>6277</v>
      </c>
      <c r="G89" s="91" t="s">
        <v>1093</v>
      </c>
      <c r="H89" s="91" t="s">
        <v>6278</v>
      </c>
      <c r="I89" s="91" t="s">
        <v>1093</v>
      </c>
      <c r="J89" s="91" t="s">
        <v>6279</v>
      </c>
      <c r="K89" s="91" t="s">
        <v>1093</v>
      </c>
      <c r="L89" s="155">
        <v>689911.08730128</v>
      </c>
      <c r="M89" s="91" t="s">
        <v>6274</v>
      </c>
      <c r="N89" s="155">
        <v>219314924.94971901</v>
      </c>
      <c r="O89" s="91" t="s">
        <v>9806</v>
      </c>
    </row>
    <row r="90" spans="1:15" ht="24" customHeight="1">
      <c r="A90" s="91" t="s">
        <v>1316</v>
      </c>
      <c r="B90" s="147" t="s">
        <v>1089</v>
      </c>
      <c r="C90" s="147" t="s">
        <v>1317</v>
      </c>
      <c r="D90" s="147" t="s">
        <v>1091</v>
      </c>
      <c r="E90" s="148" t="s">
        <v>1195</v>
      </c>
      <c r="F90" s="91" t="s">
        <v>1318</v>
      </c>
      <c r="G90" s="91" t="s">
        <v>1093</v>
      </c>
      <c r="H90" s="91" t="s">
        <v>6280</v>
      </c>
      <c r="I90" s="91" t="s">
        <v>1093</v>
      </c>
      <c r="J90" s="91" t="s">
        <v>6281</v>
      </c>
      <c r="K90" s="91" t="s">
        <v>1093</v>
      </c>
      <c r="L90" s="155">
        <v>670037.76000000001</v>
      </c>
      <c r="M90" s="91" t="s">
        <v>1297</v>
      </c>
      <c r="N90" s="155">
        <v>219984962.709719</v>
      </c>
      <c r="O90" s="91" t="s">
        <v>9807</v>
      </c>
    </row>
    <row r="91" spans="1:15" ht="60" customHeight="1">
      <c r="A91" s="91" t="s">
        <v>1329</v>
      </c>
      <c r="B91" s="147" t="s">
        <v>1101</v>
      </c>
      <c r="C91" s="147" t="s">
        <v>1330</v>
      </c>
      <c r="D91" s="147" t="s">
        <v>1091</v>
      </c>
      <c r="E91" s="148" t="s">
        <v>1109</v>
      </c>
      <c r="F91" s="91" t="s">
        <v>1157</v>
      </c>
      <c r="G91" s="91" t="s">
        <v>1093</v>
      </c>
      <c r="H91" s="91" t="s">
        <v>6282</v>
      </c>
      <c r="I91" s="91" t="s">
        <v>1093</v>
      </c>
      <c r="J91" s="91" t="s">
        <v>6283</v>
      </c>
      <c r="K91" s="91" t="s">
        <v>1093</v>
      </c>
      <c r="L91" s="155">
        <v>666615.76839999994</v>
      </c>
      <c r="M91" s="91" t="s">
        <v>1297</v>
      </c>
      <c r="N91" s="155">
        <v>220651578.47811899</v>
      </c>
      <c r="O91" s="91" t="s">
        <v>9808</v>
      </c>
    </row>
    <row r="92" spans="1:15" ht="24" customHeight="1">
      <c r="A92" s="91" t="s">
        <v>1000</v>
      </c>
      <c r="B92" s="147" t="s">
        <v>1126</v>
      </c>
      <c r="C92" s="147" t="s">
        <v>477</v>
      </c>
      <c r="D92" s="147" t="s">
        <v>1127</v>
      </c>
      <c r="E92" s="148" t="s">
        <v>254</v>
      </c>
      <c r="F92" s="91" t="s">
        <v>6284</v>
      </c>
      <c r="G92" s="91" t="s">
        <v>1093</v>
      </c>
      <c r="H92" s="91" t="s">
        <v>6154</v>
      </c>
      <c r="I92" s="91" t="s">
        <v>1093</v>
      </c>
      <c r="J92" s="91" t="s">
        <v>6285</v>
      </c>
      <c r="K92" s="91" t="s">
        <v>1093</v>
      </c>
      <c r="L92" s="155">
        <v>661421.05659586797</v>
      </c>
      <c r="M92" s="91" t="s">
        <v>1297</v>
      </c>
      <c r="N92" s="155">
        <v>221312999.534715</v>
      </c>
      <c r="O92" s="91" t="s">
        <v>10135</v>
      </c>
    </row>
    <row r="93" spans="1:15" ht="48" customHeight="1">
      <c r="A93" s="91" t="s">
        <v>1322</v>
      </c>
      <c r="B93" s="147" t="s">
        <v>1126</v>
      </c>
      <c r="C93" s="147" t="s">
        <v>1323</v>
      </c>
      <c r="D93" s="147" t="s">
        <v>1091</v>
      </c>
      <c r="E93" s="148" t="s">
        <v>1131</v>
      </c>
      <c r="F93" s="91" t="s">
        <v>1324</v>
      </c>
      <c r="G93" s="91" t="s">
        <v>1093</v>
      </c>
      <c r="H93" s="91" t="s">
        <v>6286</v>
      </c>
      <c r="I93" s="91" t="s">
        <v>1093</v>
      </c>
      <c r="J93" s="91" t="s">
        <v>6287</v>
      </c>
      <c r="K93" s="91" t="s">
        <v>1093</v>
      </c>
      <c r="L93" s="155">
        <v>655574.48578440002</v>
      </c>
      <c r="M93" s="91" t="s">
        <v>1297</v>
      </c>
      <c r="N93" s="155">
        <v>221968574.02049899</v>
      </c>
      <c r="O93" s="91" t="s">
        <v>10136</v>
      </c>
    </row>
    <row r="94" spans="1:15" ht="84" customHeight="1">
      <c r="A94" s="91" t="s">
        <v>1298</v>
      </c>
      <c r="B94" s="147" t="s">
        <v>1089</v>
      </c>
      <c r="C94" s="147" t="s">
        <v>1299</v>
      </c>
      <c r="D94" s="147" t="s">
        <v>1091</v>
      </c>
      <c r="E94" s="148" t="s">
        <v>1131</v>
      </c>
      <c r="F94" s="91" t="s">
        <v>9809</v>
      </c>
      <c r="G94" s="91" t="s">
        <v>1093</v>
      </c>
      <c r="H94" s="91" t="s">
        <v>6288</v>
      </c>
      <c r="I94" s="91" t="s">
        <v>1093</v>
      </c>
      <c r="J94" s="91" t="s">
        <v>9810</v>
      </c>
      <c r="K94" s="91" t="s">
        <v>1093</v>
      </c>
      <c r="L94" s="155">
        <v>650318.34142664995</v>
      </c>
      <c r="M94" s="91" t="s">
        <v>1304</v>
      </c>
      <c r="N94" s="155">
        <v>222618892.36192599</v>
      </c>
      <c r="O94" s="91" t="s">
        <v>10137</v>
      </c>
    </row>
    <row r="95" spans="1:15" ht="24" customHeight="1">
      <c r="A95" s="91" t="s">
        <v>6289</v>
      </c>
      <c r="B95" s="147" t="s">
        <v>1126</v>
      </c>
      <c r="C95" s="147" t="s">
        <v>6290</v>
      </c>
      <c r="D95" s="147" t="s">
        <v>1091</v>
      </c>
      <c r="E95" s="148" t="s">
        <v>1225</v>
      </c>
      <c r="F95" s="91" t="s">
        <v>6291</v>
      </c>
      <c r="G95" s="91" t="s">
        <v>1093</v>
      </c>
      <c r="H95" s="91" t="s">
        <v>6292</v>
      </c>
      <c r="I95" s="91" t="s">
        <v>1093</v>
      </c>
      <c r="J95" s="91" t="s">
        <v>6293</v>
      </c>
      <c r="K95" s="91" t="s">
        <v>1093</v>
      </c>
      <c r="L95" s="155">
        <v>650235.20799999998</v>
      </c>
      <c r="M95" s="91" t="s">
        <v>1304</v>
      </c>
      <c r="N95" s="155">
        <v>223269127.56992599</v>
      </c>
      <c r="O95" s="91" t="s">
        <v>9811</v>
      </c>
    </row>
    <row r="96" spans="1:15" ht="24" customHeight="1">
      <c r="A96" s="91" t="s">
        <v>1325</v>
      </c>
      <c r="B96" s="147" t="s">
        <v>1089</v>
      </c>
      <c r="C96" s="147" t="s">
        <v>1326</v>
      </c>
      <c r="D96" s="147" t="s">
        <v>1091</v>
      </c>
      <c r="E96" s="148" t="s">
        <v>1131</v>
      </c>
      <c r="F96" s="91" t="s">
        <v>1327</v>
      </c>
      <c r="G96" s="91" t="s">
        <v>1093</v>
      </c>
      <c r="H96" s="91" t="s">
        <v>5723</v>
      </c>
      <c r="I96" s="91" t="s">
        <v>1093</v>
      </c>
      <c r="J96" s="91" t="s">
        <v>6294</v>
      </c>
      <c r="K96" s="91" t="s">
        <v>1093</v>
      </c>
      <c r="L96" s="155">
        <v>649998.18000000005</v>
      </c>
      <c r="M96" s="91" t="s">
        <v>1304</v>
      </c>
      <c r="N96" s="155">
        <v>223919125.749926</v>
      </c>
      <c r="O96" s="91" t="s">
        <v>10138</v>
      </c>
    </row>
    <row r="97" spans="1:15" ht="36" customHeight="1">
      <c r="A97" s="91" t="s">
        <v>1169</v>
      </c>
      <c r="B97" s="147" t="s">
        <v>1126</v>
      </c>
      <c r="C97" s="147" t="s">
        <v>1170</v>
      </c>
      <c r="D97" s="147" t="s">
        <v>1091</v>
      </c>
      <c r="E97" s="148" t="s">
        <v>1131</v>
      </c>
      <c r="F97" s="91" t="s">
        <v>6295</v>
      </c>
      <c r="G97" s="91" t="s">
        <v>1093</v>
      </c>
      <c r="H97" s="91" t="s">
        <v>6296</v>
      </c>
      <c r="I97" s="91" t="s">
        <v>1093</v>
      </c>
      <c r="J97" s="91" t="s">
        <v>6297</v>
      </c>
      <c r="K97" s="91" t="s">
        <v>1093</v>
      </c>
      <c r="L97" s="155">
        <v>612825.26610470004</v>
      </c>
      <c r="M97" s="91" t="s">
        <v>1308</v>
      </c>
      <c r="N97" s="155">
        <v>224531951.016031</v>
      </c>
      <c r="O97" s="91" t="s">
        <v>10139</v>
      </c>
    </row>
    <row r="98" spans="1:15" ht="36" customHeight="1">
      <c r="A98" s="91" t="s">
        <v>6298</v>
      </c>
      <c r="B98" s="147" t="s">
        <v>1089</v>
      </c>
      <c r="C98" s="147" t="s">
        <v>6299</v>
      </c>
      <c r="D98" s="147" t="s">
        <v>1091</v>
      </c>
      <c r="E98" s="148" t="s">
        <v>6300</v>
      </c>
      <c r="F98" s="91" t="s">
        <v>6301</v>
      </c>
      <c r="G98" s="91" t="s">
        <v>1093</v>
      </c>
      <c r="H98" s="91" t="s">
        <v>6302</v>
      </c>
      <c r="I98" s="91" t="s">
        <v>1093</v>
      </c>
      <c r="J98" s="91" t="s">
        <v>6303</v>
      </c>
      <c r="K98" s="91" t="s">
        <v>1093</v>
      </c>
      <c r="L98" s="155">
        <v>586530.56000000006</v>
      </c>
      <c r="M98" s="91" t="s">
        <v>1319</v>
      </c>
      <c r="N98" s="155">
        <v>225118481.576031</v>
      </c>
      <c r="O98" s="91" t="s">
        <v>10140</v>
      </c>
    </row>
    <row r="99" spans="1:15" ht="24" customHeight="1">
      <c r="A99" s="91" t="s">
        <v>1331</v>
      </c>
      <c r="B99" s="147" t="s">
        <v>1101</v>
      </c>
      <c r="C99" s="147" t="s">
        <v>1332</v>
      </c>
      <c r="D99" s="147" t="s">
        <v>1091</v>
      </c>
      <c r="E99" s="148" t="s">
        <v>1109</v>
      </c>
      <c r="F99" s="91" t="s">
        <v>6304</v>
      </c>
      <c r="G99" s="91" t="s">
        <v>1093</v>
      </c>
      <c r="H99" s="91" t="s">
        <v>6305</v>
      </c>
      <c r="I99" s="91" t="s">
        <v>1093</v>
      </c>
      <c r="J99" s="91" t="s">
        <v>6306</v>
      </c>
      <c r="K99" s="91" t="s">
        <v>1093</v>
      </c>
      <c r="L99" s="155">
        <v>582702.23120000004</v>
      </c>
      <c r="M99" s="91" t="s">
        <v>1319</v>
      </c>
      <c r="N99" s="155">
        <v>225701183.80723101</v>
      </c>
      <c r="O99" s="91" t="s">
        <v>10141</v>
      </c>
    </row>
    <row r="100" spans="1:15" ht="36" customHeight="1">
      <c r="A100" s="91" t="s">
        <v>1355</v>
      </c>
      <c r="B100" s="147" t="s">
        <v>1089</v>
      </c>
      <c r="C100" s="147" t="s">
        <v>1356</v>
      </c>
      <c r="D100" s="147" t="s">
        <v>1311</v>
      </c>
      <c r="E100" s="148" t="s">
        <v>1312</v>
      </c>
      <c r="F100" s="91" t="s">
        <v>1313</v>
      </c>
      <c r="G100" s="91" t="s">
        <v>1093</v>
      </c>
      <c r="H100" s="91" t="s">
        <v>1357</v>
      </c>
      <c r="I100" s="91" t="s">
        <v>1093</v>
      </c>
      <c r="J100" s="91" t="s">
        <v>1358</v>
      </c>
      <c r="K100" s="91" t="s">
        <v>1093</v>
      </c>
      <c r="L100" s="155">
        <v>577674.74600000004</v>
      </c>
      <c r="M100" s="91" t="s">
        <v>1319</v>
      </c>
      <c r="N100" s="155">
        <v>226278858.553231</v>
      </c>
      <c r="O100" s="91" t="s">
        <v>10142</v>
      </c>
    </row>
    <row r="101" spans="1:15" ht="24" customHeight="1">
      <c r="A101" s="91" t="s">
        <v>6307</v>
      </c>
      <c r="B101" s="147" t="s">
        <v>1101</v>
      </c>
      <c r="C101" s="147" t="s">
        <v>6308</v>
      </c>
      <c r="D101" s="147" t="s">
        <v>1127</v>
      </c>
      <c r="E101" s="148" t="s">
        <v>508</v>
      </c>
      <c r="F101" s="91" t="s">
        <v>9812</v>
      </c>
      <c r="G101" s="91" t="s">
        <v>1093</v>
      </c>
      <c r="H101" s="91" t="s">
        <v>6309</v>
      </c>
      <c r="I101" s="91" t="s">
        <v>1093</v>
      </c>
      <c r="J101" s="91" t="s">
        <v>9813</v>
      </c>
      <c r="K101" s="91" t="s">
        <v>1093</v>
      </c>
      <c r="L101" s="155">
        <v>557474.64712651761</v>
      </c>
      <c r="M101" s="91" t="s">
        <v>1328</v>
      </c>
      <c r="N101" s="155">
        <v>226836333.200358</v>
      </c>
      <c r="O101" s="91" t="s">
        <v>10143</v>
      </c>
    </row>
    <row r="102" spans="1:15" ht="24" customHeight="1">
      <c r="A102" s="91" t="s">
        <v>6310</v>
      </c>
      <c r="B102" s="147" t="s">
        <v>1089</v>
      </c>
      <c r="C102" s="147" t="s">
        <v>1345</v>
      </c>
      <c r="D102" s="147" t="s">
        <v>1311</v>
      </c>
      <c r="E102" s="148" t="s">
        <v>1312</v>
      </c>
      <c r="F102" s="91" t="s">
        <v>1100</v>
      </c>
      <c r="G102" s="91" t="s">
        <v>1093</v>
      </c>
      <c r="H102" s="91" t="s">
        <v>6311</v>
      </c>
      <c r="I102" s="91" t="s">
        <v>1093</v>
      </c>
      <c r="J102" s="91" t="s">
        <v>6312</v>
      </c>
      <c r="K102" s="91" t="s">
        <v>1093</v>
      </c>
      <c r="L102" s="155">
        <v>554897.73</v>
      </c>
      <c r="M102" s="91" t="s">
        <v>1328</v>
      </c>
      <c r="N102" s="155">
        <v>227391230.93035799</v>
      </c>
      <c r="O102" s="91" t="s">
        <v>10144</v>
      </c>
    </row>
    <row r="103" spans="1:15" ht="24" customHeight="1">
      <c r="A103" s="91" t="s">
        <v>6313</v>
      </c>
      <c r="B103" s="147" t="s">
        <v>1089</v>
      </c>
      <c r="C103" s="147" t="s">
        <v>1346</v>
      </c>
      <c r="D103" s="147" t="s">
        <v>1311</v>
      </c>
      <c r="E103" s="148" t="s">
        <v>1312</v>
      </c>
      <c r="F103" s="91" t="s">
        <v>1100</v>
      </c>
      <c r="G103" s="91" t="s">
        <v>1093</v>
      </c>
      <c r="H103" s="91" t="s">
        <v>6311</v>
      </c>
      <c r="I103" s="91" t="s">
        <v>1093</v>
      </c>
      <c r="J103" s="91" t="s">
        <v>6312</v>
      </c>
      <c r="K103" s="91" t="s">
        <v>1093</v>
      </c>
      <c r="L103" s="155">
        <v>554897.73</v>
      </c>
      <c r="M103" s="91" t="s">
        <v>1328</v>
      </c>
      <c r="N103" s="155">
        <v>227946128.66035801</v>
      </c>
      <c r="O103" s="91" t="s">
        <v>10145</v>
      </c>
    </row>
    <row r="104" spans="1:15" ht="24" customHeight="1">
      <c r="A104" s="91" t="s">
        <v>553</v>
      </c>
      <c r="B104" s="147" t="s">
        <v>1101</v>
      </c>
      <c r="C104" s="147" t="s">
        <v>554</v>
      </c>
      <c r="D104" s="147" t="s">
        <v>513</v>
      </c>
      <c r="E104" s="148" t="s">
        <v>1096</v>
      </c>
      <c r="F104" s="91" t="s">
        <v>6314</v>
      </c>
      <c r="G104" s="91" t="s">
        <v>6315</v>
      </c>
      <c r="H104" s="91" t="s">
        <v>6316</v>
      </c>
      <c r="I104" s="91" t="s">
        <v>6317</v>
      </c>
      <c r="J104" s="91" t="s">
        <v>6318</v>
      </c>
      <c r="K104" s="91" t="s">
        <v>6319</v>
      </c>
      <c r="L104" s="155">
        <v>534065.76287351386</v>
      </c>
      <c r="M104" s="91" t="s">
        <v>1334</v>
      </c>
      <c r="N104" s="155">
        <v>228480194.42323199</v>
      </c>
      <c r="O104" s="91" t="s">
        <v>10146</v>
      </c>
    </row>
    <row r="105" spans="1:15" ht="24" customHeight="1">
      <c r="A105" s="91" t="s">
        <v>1337</v>
      </c>
      <c r="B105" s="147" t="s">
        <v>1089</v>
      </c>
      <c r="C105" s="147" t="s">
        <v>1338</v>
      </c>
      <c r="D105" s="147" t="s">
        <v>1095</v>
      </c>
      <c r="E105" s="148" t="s">
        <v>1160</v>
      </c>
      <c r="F105" s="91" t="s">
        <v>1181</v>
      </c>
      <c r="G105" s="91" t="s">
        <v>1093</v>
      </c>
      <c r="H105" s="91" t="s">
        <v>6320</v>
      </c>
      <c r="I105" s="91" t="s">
        <v>1093</v>
      </c>
      <c r="J105" s="91" t="s">
        <v>6321</v>
      </c>
      <c r="K105" s="91" t="s">
        <v>1093</v>
      </c>
      <c r="L105" s="155">
        <v>530923.80000000005</v>
      </c>
      <c r="M105" s="91" t="s">
        <v>1334</v>
      </c>
      <c r="N105" s="155">
        <v>229011118.223232</v>
      </c>
      <c r="O105" s="91" t="s">
        <v>10147</v>
      </c>
    </row>
    <row r="106" spans="1:15" ht="36" customHeight="1">
      <c r="A106" s="91" t="s">
        <v>1342</v>
      </c>
      <c r="B106" s="147" t="s">
        <v>1089</v>
      </c>
      <c r="C106" s="147" t="s">
        <v>1343</v>
      </c>
      <c r="D106" s="147" t="s">
        <v>1095</v>
      </c>
      <c r="E106" s="148" t="s">
        <v>1344</v>
      </c>
      <c r="F106" s="91" t="s">
        <v>1157</v>
      </c>
      <c r="G106" s="91" t="s">
        <v>1093</v>
      </c>
      <c r="H106" s="91" t="s">
        <v>6322</v>
      </c>
      <c r="I106" s="91" t="s">
        <v>1093</v>
      </c>
      <c r="J106" s="91" t="s">
        <v>6323</v>
      </c>
      <c r="K106" s="91" t="s">
        <v>1093</v>
      </c>
      <c r="L106" s="155">
        <v>523829.2</v>
      </c>
      <c r="M106" s="91" t="s">
        <v>1334</v>
      </c>
      <c r="N106" s="155">
        <v>229534947.42323199</v>
      </c>
      <c r="O106" s="91" t="s">
        <v>10148</v>
      </c>
    </row>
    <row r="107" spans="1:15" ht="36" customHeight="1">
      <c r="A107" s="91" t="s">
        <v>1347</v>
      </c>
      <c r="B107" s="147" t="s">
        <v>1126</v>
      </c>
      <c r="C107" s="147" t="s">
        <v>1348</v>
      </c>
      <c r="D107" s="147" t="s">
        <v>1091</v>
      </c>
      <c r="E107" s="148" t="s">
        <v>1137</v>
      </c>
      <c r="F107" s="91" t="s">
        <v>1349</v>
      </c>
      <c r="G107" s="91" t="s">
        <v>1093</v>
      </c>
      <c r="H107" s="91" t="s">
        <v>6324</v>
      </c>
      <c r="I107" s="91" t="s">
        <v>1093</v>
      </c>
      <c r="J107" s="91" t="s">
        <v>6325</v>
      </c>
      <c r="K107" s="91" t="s">
        <v>1093</v>
      </c>
      <c r="L107" s="155">
        <v>523146.89600000001</v>
      </c>
      <c r="M107" s="91" t="s">
        <v>1334</v>
      </c>
      <c r="N107" s="155">
        <v>230058094.31923199</v>
      </c>
      <c r="O107" s="91" t="s">
        <v>10149</v>
      </c>
    </row>
    <row r="108" spans="1:15" ht="36" customHeight="1">
      <c r="A108" s="91" t="s">
        <v>1351</v>
      </c>
      <c r="B108" s="147" t="s">
        <v>1089</v>
      </c>
      <c r="C108" s="147" t="s">
        <v>1352</v>
      </c>
      <c r="D108" s="147" t="s">
        <v>1091</v>
      </c>
      <c r="E108" s="148" t="s">
        <v>1195</v>
      </c>
      <c r="F108" s="91" t="s">
        <v>1353</v>
      </c>
      <c r="G108" s="91" t="s">
        <v>1093</v>
      </c>
      <c r="H108" s="91" t="s">
        <v>6326</v>
      </c>
      <c r="I108" s="91" t="s">
        <v>1093</v>
      </c>
      <c r="J108" s="91" t="s">
        <v>6327</v>
      </c>
      <c r="K108" s="91" t="s">
        <v>1093</v>
      </c>
      <c r="L108" s="155">
        <v>508368.35</v>
      </c>
      <c r="M108" s="91" t="s">
        <v>1339</v>
      </c>
      <c r="N108" s="155">
        <v>230566462.66923201</v>
      </c>
      <c r="O108" s="91" t="s">
        <v>9814</v>
      </c>
    </row>
    <row r="109" spans="1:15" ht="24" customHeight="1">
      <c r="A109" s="91" t="s">
        <v>1385</v>
      </c>
      <c r="B109" s="147" t="s">
        <v>1101</v>
      </c>
      <c r="C109" s="147" t="s">
        <v>1386</v>
      </c>
      <c r="D109" s="147" t="s">
        <v>1091</v>
      </c>
      <c r="E109" s="148" t="s">
        <v>1167</v>
      </c>
      <c r="F109" s="91" t="s">
        <v>1387</v>
      </c>
      <c r="G109" s="91" t="s">
        <v>1093</v>
      </c>
      <c r="H109" s="91" t="s">
        <v>6328</v>
      </c>
      <c r="I109" s="91" t="s">
        <v>1093</v>
      </c>
      <c r="J109" s="91" t="s">
        <v>6329</v>
      </c>
      <c r="K109" s="91" t="s">
        <v>1093</v>
      </c>
      <c r="L109" s="155">
        <v>505883.96039999998</v>
      </c>
      <c r="M109" s="91" t="s">
        <v>1339</v>
      </c>
      <c r="N109" s="155">
        <v>231072346.629632</v>
      </c>
      <c r="O109" s="91" t="s">
        <v>10150</v>
      </c>
    </row>
    <row r="110" spans="1:15" ht="24" customHeight="1">
      <c r="A110" s="91" t="s">
        <v>585</v>
      </c>
      <c r="B110" s="147" t="s">
        <v>1101</v>
      </c>
      <c r="C110" s="147" t="s">
        <v>586</v>
      </c>
      <c r="D110" s="147" t="s">
        <v>513</v>
      </c>
      <c r="E110" s="148" t="s">
        <v>1096</v>
      </c>
      <c r="F110" s="91" t="s">
        <v>6330</v>
      </c>
      <c r="G110" s="91" t="s">
        <v>534</v>
      </c>
      <c r="H110" s="91" t="s">
        <v>6331</v>
      </c>
      <c r="I110" s="91" t="s">
        <v>6332</v>
      </c>
      <c r="J110" s="91" t="s">
        <v>6333</v>
      </c>
      <c r="K110" s="91" t="s">
        <v>1217</v>
      </c>
      <c r="L110" s="155">
        <v>498524.22607730032</v>
      </c>
      <c r="M110" s="91" t="s">
        <v>1339</v>
      </c>
      <c r="N110" s="155">
        <v>231570870.85570899</v>
      </c>
      <c r="O110" s="91" t="s">
        <v>10151</v>
      </c>
    </row>
    <row r="111" spans="1:15" ht="24" customHeight="1">
      <c r="A111" s="91" t="s">
        <v>1616</v>
      </c>
      <c r="B111" s="147" t="s">
        <v>1126</v>
      </c>
      <c r="C111" s="147" t="s">
        <v>1617</v>
      </c>
      <c r="D111" s="147" t="s">
        <v>1091</v>
      </c>
      <c r="E111" s="148" t="s">
        <v>1195</v>
      </c>
      <c r="F111" s="91" t="s">
        <v>6334</v>
      </c>
      <c r="G111" s="91" t="s">
        <v>1093</v>
      </c>
      <c r="H111" s="91" t="s">
        <v>6335</v>
      </c>
      <c r="I111" s="91" t="s">
        <v>1093</v>
      </c>
      <c r="J111" s="91" t="s">
        <v>6336</v>
      </c>
      <c r="K111" s="91" t="s">
        <v>1093</v>
      </c>
      <c r="L111" s="155">
        <v>494426.54519999999</v>
      </c>
      <c r="M111" s="91" t="s">
        <v>1339</v>
      </c>
      <c r="N111" s="155">
        <v>232065297.40090901</v>
      </c>
      <c r="O111" s="91" t="s">
        <v>10152</v>
      </c>
    </row>
    <row r="112" spans="1:15" ht="36" customHeight="1">
      <c r="A112" s="91" t="s">
        <v>6337</v>
      </c>
      <c r="B112" s="147" t="s">
        <v>1089</v>
      </c>
      <c r="C112" s="147" t="s">
        <v>6338</v>
      </c>
      <c r="D112" s="147" t="s">
        <v>1091</v>
      </c>
      <c r="E112" s="148" t="s">
        <v>1131</v>
      </c>
      <c r="F112" s="91" t="s">
        <v>6339</v>
      </c>
      <c r="G112" s="91" t="s">
        <v>1093</v>
      </c>
      <c r="H112" s="91" t="s">
        <v>6340</v>
      </c>
      <c r="I112" s="91" t="s">
        <v>1093</v>
      </c>
      <c r="J112" s="91" t="s">
        <v>6341</v>
      </c>
      <c r="K112" s="91" t="s">
        <v>1093</v>
      </c>
      <c r="L112" s="155">
        <v>490375.52686079999</v>
      </c>
      <c r="M112" s="91" t="s">
        <v>1339</v>
      </c>
      <c r="N112" s="155">
        <v>232555672.92776999</v>
      </c>
      <c r="O112" s="91" t="s">
        <v>10153</v>
      </c>
    </row>
    <row r="113" spans="1:15" ht="24" customHeight="1">
      <c r="A113" s="90" t="s">
        <v>511</v>
      </c>
      <c r="B113" s="149" t="s">
        <v>1101</v>
      </c>
      <c r="C113" s="149" t="s">
        <v>512</v>
      </c>
      <c r="D113" s="149" t="s">
        <v>513</v>
      </c>
      <c r="E113" s="150" t="s">
        <v>1096</v>
      </c>
      <c r="F113" s="90" t="s">
        <v>9815</v>
      </c>
      <c r="G113" s="90" t="s">
        <v>9816</v>
      </c>
      <c r="H113" s="90" t="s">
        <v>6342</v>
      </c>
      <c r="I113" s="90" t="s">
        <v>6343</v>
      </c>
      <c r="J113" s="90" t="s">
        <v>9817</v>
      </c>
      <c r="K113" s="90" t="s">
        <v>9818</v>
      </c>
      <c r="L113" s="156">
        <v>485640.38457633328</v>
      </c>
      <c r="M113" s="90" t="s">
        <v>1339</v>
      </c>
      <c r="N113" s="156">
        <v>233041313.31234601</v>
      </c>
      <c r="O113" s="90" t="s">
        <v>10154</v>
      </c>
    </row>
    <row r="114" spans="1:15" ht="36" customHeight="1">
      <c r="A114" s="90" t="s">
        <v>1363</v>
      </c>
      <c r="B114" s="149" t="s">
        <v>1126</v>
      </c>
      <c r="C114" s="149" t="s">
        <v>1364</v>
      </c>
      <c r="D114" s="149" t="s">
        <v>1091</v>
      </c>
      <c r="E114" s="150" t="s">
        <v>1131</v>
      </c>
      <c r="F114" s="90" t="s">
        <v>1365</v>
      </c>
      <c r="G114" s="90" t="s">
        <v>1093</v>
      </c>
      <c r="H114" s="90" t="s">
        <v>6344</v>
      </c>
      <c r="I114" s="90" t="s">
        <v>1093</v>
      </c>
      <c r="J114" s="90" t="s">
        <v>6345</v>
      </c>
      <c r="K114" s="90" t="s">
        <v>1093</v>
      </c>
      <c r="L114" s="156">
        <v>482088.96026059997</v>
      </c>
      <c r="M114" s="90" t="s">
        <v>1339</v>
      </c>
      <c r="N114" s="156">
        <v>233523402.272607</v>
      </c>
      <c r="O114" s="90" t="s">
        <v>10155</v>
      </c>
    </row>
    <row r="115" spans="1:15" ht="24" customHeight="1">
      <c r="A115" s="90" t="s">
        <v>1399</v>
      </c>
      <c r="B115" s="149" t="s">
        <v>1101</v>
      </c>
      <c r="C115" s="149" t="s">
        <v>1400</v>
      </c>
      <c r="D115" s="149" t="s">
        <v>1091</v>
      </c>
      <c r="E115" s="150" t="s">
        <v>1167</v>
      </c>
      <c r="F115" s="90" t="s">
        <v>6346</v>
      </c>
      <c r="G115" s="90" t="s">
        <v>1093</v>
      </c>
      <c r="H115" s="90" t="s">
        <v>6347</v>
      </c>
      <c r="I115" s="90" t="s">
        <v>1093</v>
      </c>
      <c r="J115" s="90" t="s">
        <v>6348</v>
      </c>
      <c r="K115" s="90" t="s">
        <v>1093</v>
      </c>
      <c r="L115" s="156">
        <v>480380.57095647999</v>
      </c>
      <c r="M115" s="90" t="s">
        <v>1339</v>
      </c>
      <c r="N115" s="156">
        <v>234003782.84356299</v>
      </c>
      <c r="O115" s="90" t="s">
        <v>10156</v>
      </c>
    </row>
    <row r="116" spans="1:15" ht="24" customHeight="1">
      <c r="A116" s="90" t="s">
        <v>1359</v>
      </c>
      <c r="B116" s="149" t="s">
        <v>1126</v>
      </c>
      <c r="C116" s="149" t="s">
        <v>1360</v>
      </c>
      <c r="D116" s="149" t="s">
        <v>1091</v>
      </c>
      <c r="E116" s="150" t="s">
        <v>1137</v>
      </c>
      <c r="F116" s="90" t="s">
        <v>6349</v>
      </c>
      <c r="G116" s="90" t="s">
        <v>1093</v>
      </c>
      <c r="H116" s="90" t="s">
        <v>6350</v>
      </c>
      <c r="I116" s="90" t="s">
        <v>1093</v>
      </c>
      <c r="J116" s="90" t="s">
        <v>6351</v>
      </c>
      <c r="K116" s="90" t="s">
        <v>1093</v>
      </c>
      <c r="L116" s="156">
        <v>479950.63101655198</v>
      </c>
      <c r="M116" s="90" t="s">
        <v>1339</v>
      </c>
      <c r="N116" s="156">
        <v>234483733.47457999</v>
      </c>
      <c r="O116" s="90" t="s">
        <v>10157</v>
      </c>
    </row>
    <row r="117" spans="1:15" ht="36" customHeight="1">
      <c r="A117" s="90" t="s">
        <v>1371</v>
      </c>
      <c r="B117" s="149" t="s">
        <v>1126</v>
      </c>
      <c r="C117" s="149" t="s">
        <v>1372</v>
      </c>
      <c r="D117" s="149" t="s">
        <v>1091</v>
      </c>
      <c r="E117" s="150" t="s">
        <v>1131</v>
      </c>
      <c r="F117" s="90" t="s">
        <v>1373</v>
      </c>
      <c r="G117" s="90" t="s">
        <v>1093</v>
      </c>
      <c r="H117" s="90" t="s">
        <v>6352</v>
      </c>
      <c r="I117" s="90" t="s">
        <v>1093</v>
      </c>
      <c r="J117" s="90" t="s">
        <v>6353</v>
      </c>
      <c r="K117" s="90" t="s">
        <v>1093</v>
      </c>
      <c r="L117" s="156">
        <v>471433.71093</v>
      </c>
      <c r="M117" s="90" t="s">
        <v>1350</v>
      </c>
      <c r="N117" s="156">
        <v>234955167.18551001</v>
      </c>
      <c r="O117" s="90" t="s">
        <v>10158</v>
      </c>
    </row>
    <row r="118" spans="1:15" ht="24" customHeight="1">
      <c r="A118" s="90" t="s">
        <v>1288</v>
      </c>
      <c r="B118" s="149" t="s">
        <v>1126</v>
      </c>
      <c r="C118" s="149" t="s">
        <v>1289</v>
      </c>
      <c r="D118" s="149" t="s">
        <v>1103</v>
      </c>
      <c r="E118" s="150" t="s">
        <v>254</v>
      </c>
      <c r="F118" s="90" t="s">
        <v>9819</v>
      </c>
      <c r="G118" s="90" t="s">
        <v>1093</v>
      </c>
      <c r="H118" s="90" t="s">
        <v>2222</v>
      </c>
      <c r="I118" s="90" t="s">
        <v>1093</v>
      </c>
      <c r="J118" s="90" t="s">
        <v>9820</v>
      </c>
      <c r="K118" s="90" t="s">
        <v>1093</v>
      </c>
      <c r="L118" s="156">
        <v>468063.18960596999</v>
      </c>
      <c r="M118" s="90" t="s">
        <v>1350</v>
      </c>
      <c r="N118" s="156">
        <v>235423230.37511599</v>
      </c>
      <c r="O118" s="90" t="s">
        <v>10159</v>
      </c>
    </row>
    <row r="119" spans="1:15" ht="24" customHeight="1">
      <c r="A119" s="90" t="s">
        <v>1378</v>
      </c>
      <c r="B119" s="149" t="s">
        <v>1126</v>
      </c>
      <c r="C119" s="149" t="s">
        <v>1379</v>
      </c>
      <c r="D119" s="149" t="s">
        <v>1091</v>
      </c>
      <c r="E119" s="150" t="s">
        <v>1195</v>
      </c>
      <c r="F119" s="90" t="s">
        <v>1380</v>
      </c>
      <c r="G119" s="90" t="s">
        <v>1093</v>
      </c>
      <c r="H119" s="90" t="s">
        <v>1892</v>
      </c>
      <c r="I119" s="90" t="s">
        <v>1093</v>
      </c>
      <c r="J119" s="90" t="s">
        <v>6354</v>
      </c>
      <c r="K119" s="90" t="s">
        <v>1093</v>
      </c>
      <c r="L119" s="156">
        <v>459238.61400574201</v>
      </c>
      <c r="M119" s="90" t="s">
        <v>1350</v>
      </c>
      <c r="N119" s="156">
        <v>235882468.989122</v>
      </c>
      <c r="O119" s="90" t="s">
        <v>10160</v>
      </c>
    </row>
    <row r="120" spans="1:15" ht="36" customHeight="1">
      <c r="A120" s="90" t="s">
        <v>1361</v>
      </c>
      <c r="B120" s="149" t="s">
        <v>1089</v>
      </c>
      <c r="C120" s="149" t="s">
        <v>1362</v>
      </c>
      <c r="D120" s="149" t="s">
        <v>1095</v>
      </c>
      <c r="E120" s="150" t="s">
        <v>1344</v>
      </c>
      <c r="F120" s="90" t="s">
        <v>1119</v>
      </c>
      <c r="G120" s="90" t="s">
        <v>1093</v>
      </c>
      <c r="H120" s="90" t="s">
        <v>6355</v>
      </c>
      <c r="I120" s="90" t="s">
        <v>1093</v>
      </c>
      <c r="J120" s="90" t="s">
        <v>6356</v>
      </c>
      <c r="K120" s="90" t="s">
        <v>1093</v>
      </c>
      <c r="L120" s="156">
        <v>457945.86</v>
      </c>
      <c r="M120" s="90" t="s">
        <v>1350</v>
      </c>
      <c r="N120" s="156">
        <v>236340414.84912199</v>
      </c>
      <c r="O120" s="90" t="s">
        <v>10161</v>
      </c>
    </row>
    <row r="121" spans="1:15" ht="60" customHeight="1">
      <c r="A121" s="90" t="s">
        <v>1382</v>
      </c>
      <c r="B121" s="149" t="s">
        <v>1126</v>
      </c>
      <c r="C121" s="149" t="s">
        <v>1383</v>
      </c>
      <c r="D121" s="149" t="s">
        <v>1091</v>
      </c>
      <c r="E121" s="150" t="s">
        <v>1131</v>
      </c>
      <c r="F121" s="90" t="s">
        <v>1384</v>
      </c>
      <c r="G121" s="90" t="s">
        <v>1093</v>
      </c>
      <c r="H121" s="90" t="s">
        <v>6357</v>
      </c>
      <c r="I121" s="90" t="s">
        <v>1093</v>
      </c>
      <c r="J121" s="90" t="s">
        <v>6358</v>
      </c>
      <c r="K121" s="90" t="s">
        <v>1093</v>
      </c>
      <c r="L121" s="156">
        <v>456870.88056436001</v>
      </c>
      <c r="M121" s="90" t="s">
        <v>1350</v>
      </c>
      <c r="N121" s="156">
        <v>236797285.72968599</v>
      </c>
      <c r="O121" s="90" t="s">
        <v>10162</v>
      </c>
    </row>
    <row r="122" spans="1:15" ht="24" customHeight="1">
      <c r="A122" s="90" t="s">
        <v>1001</v>
      </c>
      <c r="B122" s="149" t="s">
        <v>1126</v>
      </c>
      <c r="C122" s="149" t="s">
        <v>467</v>
      </c>
      <c r="D122" s="149" t="s">
        <v>1127</v>
      </c>
      <c r="E122" s="150" t="s">
        <v>254</v>
      </c>
      <c r="F122" s="90" t="s">
        <v>6359</v>
      </c>
      <c r="G122" s="90" t="s">
        <v>1093</v>
      </c>
      <c r="H122" s="90" t="s">
        <v>6360</v>
      </c>
      <c r="I122" s="90" t="s">
        <v>1093</v>
      </c>
      <c r="J122" s="90" t="s">
        <v>6361</v>
      </c>
      <c r="K122" s="90" t="s">
        <v>1093</v>
      </c>
      <c r="L122" s="156">
        <v>456534.31152043003</v>
      </c>
      <c r="M122" s="90" t="s">
        <v>1350</v>
      </c>
      <c r="N122" s="156">
        <v>237253820.041206</v>
      </c>
      <c r="O122" s="90" t="s">
        <v>10163</v>
      </c>
    </row>
    <row r="123" spans="1:15" ht="24" customHeight="1">
      <c r="A123" s="90" t="s">
        <v>1374</v>
      </c>
      <c r="B123" s="149" t="s">
        <v>1089</v>
      </c>
      <c r="C123" s="149" t="s">
        <v>1375</v>
      </c>
      <c r="D123" s="149" t="s">
        <v>1095</v>
      </c>
      <c r="E123" s="150" t="s">
        <v>1109</v>
      </c>
      <c r="F123" s="90" t="s">
        <v>1097</v>
      </c>
      <c r="G123" s="90" t="s">
        <v>1093</v>
      </c>
      <c r="H123" s="90" t="s">
        <v>6362</v>
      </c>
      <c r="I123" s="90" t="s">
        <v>1093</v>
      </c>
      <c r="J123" s="90" t="s">
        <v>6362</v>
      </c>
      <c r="K123" s="90" t="s">
        <v>1093</v>
      </c>
      <c r="L123" s="156">
        <v>442628.97</v>
      </c>
      <c r="M123" s="90" t="s">
        <v>1354</v>
      </c>
      <c r="N123" s="156">
        <v>237696449.011206</v>
      </c>
      <c r="O123" s="90" t="s">
        <v>10164</v>
      </c>
    </row>
    <row r="124" spans="1:15" ht="36" customHeight="1">
      <c r="A124" s="90" t="s">
        <v>1376</v>
      </c>
      <c r="B124" s="149" t="s">
        <v>1089</v>
      </c>
      <c r="C124" s="149" t="s">
        <v>1377</v>
      </c>
      <c r="D124" s="149" t="s">
        <v>1095</v>
      </c>
      <c r="E124" s="150" t="s">
        <v>1344</v>
      </c>
      <c r="F124" s="90" t="s">
        <v>1157</v>
      </c>
      <c r="G124" s="90" t="s">
        <v>1093</v>
      </c>
      <c r="H124" s="90" t="s">
        <v>6363</v>
      </c>
      <c r="I124" s="90" t="s">
        <v>1093</v>
      </c>
      <c r="J124" s="90" t="s">
        <v>6364</v>
      </c>
      <c r="K124" s="90" t="s">
        <v>1093</v>
      </c>
      <c r="L124" s="156">
        <v>440003.04</v>
      </c>
      <c r="M124" s="90" t="s">
        <v>1354</v>
      </c>
      <c r="N124" s="156">
        <v>238136452.05120599</v>
      </c>
      <c r="O124" s="90" t="s">
        <v>10165</v>
      </c>
    </row>
    <row r="125" spans="1:15" ht="24" customHeight="1">
      <c r="A125" s="90" t="s">
        <v>1391</v>
      </c>
      <c r="B125" s="149" t="s">
        <v>1089</v>
      </c>
      <c r="C125" s="149" t="s">
        <v>1392</v>
      </c>
      <c r="D125" s="149" t="s">
        <v>1091</v>
      </c>
      <c r="E125" s="150" t="s">
        <v>1109</v>
      </c>
      <c r="F125" s="90" t="s">
        <v>1100</v>
      </c>
      <c r="G125" s="90" t="s">
        <v>1093</v>
      </c>
      <c r="H125" s="90" t="s">
        <v>6365</v>
      </c>
      <c r="I125" s="90" t="s">
        <v>1093</v>
      </c>
      <c r="J125" s="90" t="s">
        <v>6366</v>
      </c>
      <c r="K125" s="90" t="s">
        <v>1093</v>
      </c>
      <c r="L125" s="156">
        <v>435000</v>
      </c>
      <c r="M125" s="90" t="s">
        <v>1354</v>
      </c>
      <c r="N125" s="156">
        <v>238571452.05120599</v>
      </c>
      <c r="O125" s="90" t="s">
        <v>10166</v>
      </c>
    </row>
    <row r="126" spans="1:15" ht="36" customHeight="1">
      <c r="A126" s="90" t="s">
        <v>1388</v>
      </c>
      <c r="B126" s="149" t="s">
        <v>1089</v>
      </c>
      <c r="C126" s="149" t="s">
        <v>1389</v>
      </c>
      <c r="D126" s="149" t="s">
        <v>1095</v>
      </c>
      <c r="E126" s="150" t="s">
        <v>1344</v>
      </c>
      <c r="F126" s="90" t="s">
        <v>1119</v>
      </c>
      <c r="G126" s="90" t="s">
        <v>1093</v>
      </c>
      <c r="H126" s="90" t="s">
        <v>6367</v>
      </c>
      <c r="I126" s="90" t="s">
        <v>1093</v>
      </c>
      <c r="J126" s="90" t="s">
        <v>6368</v>
      </c>
      <c r="K126" s="90" t="s">
        <v>1093</v>
      </c>
      <c r="L126" s="156">
        <v>420975.35999999999</v>
      </c>
      <c r="M126" s="90" t="s">
        <v>1366</v>
      </c>
      <c r="N126" s="156">
        <v>238992427.41120601</v>
      </c>
      <c r="O126" s="90" t="s">
        <v>10167</v>
      </c>
    </row>
    <row r="127" spans="1:15" ht="24" customHeight="1">
      <c r="A127" s="90" t="s">
        <v>1393</v>
      </c>
      <c r="B127" s="149" t="s">
        <v>1089</v>
      </c>
      <c r="C127" s="149" t="s">
        <v>1394</v>
      </c>
      <c r="D127" s="149" t="s">
        <v>1091</v>
      </c>
      <c r="E127" s="150" t="s">
        <v>1131</v>
      </c>
      <c r="F127" s="90" t="s">
        <v>9821</v>
      </c>
      <c r="G127" s="90" t="s">
        <v>1093</v>
      </c>
      <c r="H127" s="90" t="s">
        <v>6372</v>
      </c>
      <c r="I127" s="90" t="s">
        <v>1093</v>
      </c>
      <c r="J127" s="90" t="s">
        <v>9822</v>
      </c>
      <c r="K127" s="90" t="s">
        <v>1093</v>
      </c>
      <c r="L127" s="156">
        <v>418842.86398560001</v>
      </c>
      <c r="M127" s="90" t="s">
        <v>1366</v>
      </c>
      <c r="N127" s="156">
        <v>239411270.27519199</v>
      </c>
      <c r="O127" s="90" t="s">
        <v>10168</v>
      </c>
    </row>
    <row r="128" spans="1:15" ht="96" customHeight="1">
      <c r="A128" s="90" t="s">
        <v>1320</v>
      </c>
      <c r="B128" s="149" t="s">
        <v>1089</v>
      </c>
      <c r="C128" s="149" t="s">
        <v>1321</v>
      </c>
      <c r="D128" s="149" t="s">
        <v>1091</v>
      </c>
      <c r="E128" s="150" t="s">
        <v>3224</v>
      </c>
      <c r="F128" s="90" t="s">
        <v>6369</v>
      </c>
      <c r="G128" s="90" t="s">
        <v>1093</v>
      </c>
      <c r="H128" s="90" t="s">
        <v>6370</v>
      </c>
      <c r="I128" s="90" t="s">
        <v>1093</v>
      </c>
      <c r="J128" s="90" t="s">
        <v>6371</v>
      </c>
      <c r="K128" s="90" t="s">
        <v>1093</v>
      </c>
      <c r="L128" s="156">
        <v>418265.59399391204</v>
      </c>
      <c r="M128" s="90" t="s">
        <v>1366</v>
      </c>
      <c r="N128" s="156">
        <v>239829535.86918601</v>
      </c>
      <c r="O128" s="90" t="s">
        <v>10169</v>
      </c>
    </row>
    <row r="129" spans="1:15" ht="24" customHeight="1">
      <c r="A129" s="90" t="s">
        <v>1369</v>
      </c>
      <c r="B129" s="149" t="s">
        <v>1126</v>
      </c>
      <c r="C129" s="149" t="s">
        <v>1370</v>
      </c>
      <c r="D129" s="149" t="s">
        <v>1091</v>
      </c>
      <c r="E129" s="150" t="s">
        <v>1195</v>
      </c>
      <c r="F129" s="90" t="s">
        <v>6373</v>
      </c>
      <c r="G129" s="90" t="s">
        <v>1093</v>
      </c>
      <c r="H129" s="90" t="s">
        <v>6374</v>
      </c>
      <c r="I129" s="90" t="s">
        <v>1093</v>
      </c>
      <c r="J129" s="90" t="s">
        <v>6375</v>
      </c>
      <c r="K129" s="90" t="s">
        <v>1093</v>
      </c>
      <c r="L129" s="156">
        <v>410638.71849867998</v>
      </c>
      <c r="M129" s="90" t="s">
        <v>1366</v>
      </c>
      <c r="N129" s="156">
        <v>240240174.58768499</v>
      </c>
      <c r="O129" s="90" t="s">
        <v>10170</v>
      </c>
    </row>
    <row r="130" spans="1:15" ht="24" customHeight="1">
      <c r="A130" s="90" t="s">
        <v>1421</v>
      </c>
      <c r="B130" s="149" t="s">
        <v>1101</v>
      </c>
      <c r="C130" s="149" t="s">
        <v>1422</v>
      </c>
      <c r="D130" s="149" t="s">
        <v>1091</v>
      </c>
      <c r="E130" s="150" t="s">
        <v>1160</v>
      </c>
      <c r="F130" s="90" t="s">
        <v>1423</v>
      </c>
      <c r="G130" s="90" t="s">
        <v>1093</v>
      </c>
      <c r="H130" s="90" t="s">
        <v>6376</v>
      </c>
      <c r="I130" s="90" t="s">
        <v>1093</v>
      </c>
      <c r="J130" s="90" t="s">
        <v>6377</v>
      </c>
      <c r="K130" s="90" t="s">
        <v>1093</v>
      </c>
      <c r="L130" s="156">
        <v>404147.87323999999</v>
      </c>
      <c r="M130" s="90" t="s">
        <v>1366</v>
      </c>
      <c r="N130" s="156">
        <v>240644322.46092501</v>
      </c>
      <c r="O130" s="90" t="s">
        <v>10171</v>
      </c>
    </row>
    <row r="131" spans="1:15" ht="48" customHeight="1">
      <c r="A131" s="90" t="s">
        <v>528</v>
      </c>
      <c r="B131" s="149" t="s">
        <v>1101</v>
      </c>
      <c r="C131" s="149" t="s">
        <v>529</v>
      </c>
      <c r="D131" s="149" t="s">
        <v>513</v>
      </c>
      <c r="E131" s="150" t="s">
        <v>1096</v>
      </c>
      <c r="F131" s="90" t="s">
        <v>9823</v>
      </c>
      <c r="G131" s="90" t="s">
        <v>9824</v>
      </c>
      <c r="H131" s="90" t="s">
        <v>6378</v>
      </c>
      <c r="I131" s="90" t="s">
        <v>6379</v>
      </c>
      <c r="J131" s="90" t="s">
        <v>9825</v>
      </c>
      <c r="K131" s="90" t="s">
        <v>9826</v>
      </c>
      <c r="L131" s="156">
        <v>391502.48444497579</v>
      </c>
      <c r="M131" s="90" t="s">
        <v>1390</v>
      </c>
      <c r="N131" s="156">
        <v>241035824.94536999</v>
      </c>
      <c r="O131" s="90" t="s">
        <v>10172</v>
      </c>
    </row>
    <row r="132" spans="1:15" ht="24" customHeight="1">
      <c r="A132" s="90" t="s">
        <v>1202</v>
      </c>
      <c r="B132" s="149" t="s">
        <v>1126</v>
      </c>
      <c r="C132" s="149" t="s">
        <v>1203</v>
      </c>
      <c r="D132" s="149" t="s">
        <v>1091</v>
      </c>
      <c r="E132" s="150" t="s">
        <v>1131</v>
      </c>
      <c r="F132" s="90" t="s">
        <v>6295</v>
      </c>
      <c r="G132" s="90" t="s">
        <v>1093</v>
      </c>
      <c r="H132" s="90" t="s">
        <v>6380</v>
      </c>
      <c r="I132" s="90" t="s">
        <v>1093</v>
      </c>
      <c r="J132" s="90" t="s">
        <v>6381</v>
      </c>
      <c r="K132" s="90" t="s">
        <v>1093</v>
      </c>
      <c r="L132" s="156">
        <v>391254.34764569998</v>
      </c>
      <c r="M132" s="90" t="s">
        <v>1390</v>
      </c>
      <c r="N132" s="156">
        <v>241427079.29301599</v>
      </c>
      <c r="O132" s="90" t="s">
        <v>10173</v>
      </c>
    </row>
    <row r="133" spans="1:15" ht="24" customHeight="1">
      <c r="A133" s="90" t="s">
        <v>6431</v>
      </c>
      <c r="B133" s="149" t="s">
        <v>1101</v>
      </c>
      <c r="C133" s="149" t="s">
        <v>6432</v>
      </c>
      <c r="D133" s="149" t="s">
        <v>1127</v>
      </c>
      <c r="E133" s="150" t="s">
        <v>508</v>
      </c>
      <c r="F133" s="90" t="s">
        <v>9827</v>
      </c>
      <c r="G133" s="90" t="s">
        <v>1093</v>
      </c>
      <c r="H133" s="90" t="s">
        <v>6433</v>
      </c>
      <c r="I133" s="90" t="s">
        <v>1093</v>
      </c>
      <c r="J133" s="90" t="s">
        <v>9828</v>
      </c>
      <c r="K133" s="90" t="s">
        <v>1093</v>
      </c>
      <c r="L133" s="156">
        <v>390473.48302168818</v>
      </c>
      <c r="M133" s="90" t="s">
        <v>1390</v>
      </c>
      <c r="N133" s="156">
        <v>241817552.77603799</v>
      </c>
      <c r="O133" s="90" t="s">
        <v>10174</v>
      </c>
    </row>
    <row r="134" spans="1:15" ht="24" customHeight="1">
      <c r="A134" s="90" t="s">
        <v>1403</v>
      </c>
      <c r="B134" s="149" t="s">
        <v>1089</v>
      </c>
      <c r="C134" s="149" t="s">
        <v>1404</v>
      </c>
      <c r="D134" s="149" t="s">
        <v>1091</v>
      </c>
      <c r="E134" s="150" t="s">
        <v>1137</v>
      </c>
      <c r="F134" s="90" t="s">
        <v>1405</v>
      </c>
      <c r="G134" s="90" t="s">
        <v>1093</v>
      </c>
      <c r="H134" s="90" t="s">
        <v>6382</v>
      </c>
      <c r="I134" s="90" t="s">
        <v>1093</v>
      </c>
      <c r="J134" s="90" t="s">
        <v>6383</v>
      </c>
      <c r="K134" s="90" t="s">
        <v>1093</v>
      </c>
      <c r="L134" s="156">
        <v>388909.97519999999</v>
      </c>
      <c r="M134" s="90" t="s">
        <v>1390</v>
      </c>
      <c r="N134" s="156">
        <v>242206462.75123799</v>
      </c>
      <c r="O134" s="90" t="s">
        <v>10175</v>
      </c>
    </row>
    <row r="135" spans="1:15" ht="36" customHeight="1">
      <c r="A135" s="90" t="s">
        <v>1396</v>
      </c>
      <c r="B135" s="149" t="s">
        <v>1089</v>
      </c>
      <c r="C135" s="149" t="s">
        <v>1397</v>
      </c>
      <c r="D135" s="149" t="s">
        <v>1095</v>
      </c>
      <c r="E135" s="150" t="s">
        <v>1398</v>
      </c>
      <c r="F135" s="90" t="s">
        <v>1100</v>
      </c>
      <c r="G135" s="90" t="s">
        <v>1093</v>
      </c>
      <c r="H135" s="90" t="s">
        <v>6384</v>
      </c>
      <c r="I135" s="90" t="s">
        <v>1093</v>
      </c>
      <c r="J135" s="90" t="s">
        <v>6385</v>
      </c>
      <c r="K135" s="90" t="s">
        <v>1093</v>
      </c>
      <c r="L135" s="156">
        <v>382500</v>
      </c>
      <c r="M135" s="90" t="s">
        <v>1390</v>
      </c>
      <c r="N135" s="156">
        <v>242588962.75123799</v>
      </c>
      <c r="O135" s="90" t="s">
        <v>10176</v>
      </c>
    </row>
    <row r="136" spans="1:15" ht="24" customHeight="1">
      <c r="A136" s="90" t="s">
        <v>1416</v>
      </c>
      <c r="B136" s="149" t="s">
        <v>1089</v>
      </c>
      <c r="C136" s="149" t="s">
        <v>1417</v>
      </c>
      <c r="D136" s="149" t="s">
        <v>1091</v>
      </c>
      <c r="E136" s="150" t="s">
        <v>1109</v>
      </c>
      <c r="F136" s="90" t="s">
        <v>1119</v>
      </c>
      <c r="G136" s="90" t="s">
        <v>1093</v>
      </c>
      <c r="H136" s="90" t="s">
        <v>6386</v>
      </c>
      <c r="I136" s="90" t="s">
        <v>1093</v>
      </c>
      <c r="J136" s="90" t="s">
        <v>6387</v>
      </c>
      <c r="K136" s="90" t="s">
        <v>1093</v>
      </c>
      <c r="L136" s="156">
        <v>376215.56</v>
      </c>
      <c r="M136" s="90" t="s">
        <v>1390</v>
      </c>
      <c r="N136" s="156">
        <v>242965178.31123799</v>
      </c>
      <c r="O136" s="90" t="s">
        <v>10177</v>
      </c>
    </row>
    <row r="137" spans="1:15" ht="72" customHeight="1">
      <c r="A137" s="90" t="s">
        <v>1451</v>
      </c>
      <c r="B137" s="149" t="s">
        <v>1101</v>
      </c>
      <c r="C137" s="149" t="s">
        <v>1452</v>
      </c>
      <c r="D137" s="149" t="s">
        <v>1091</v>
      </c>
      <c r="E137" s="150" t="s">
        <v>1160</v>
      </c>
      <c r="F137" s="90" t="s">
        <v>1453</v>
      </c>
      <c r="G137" s="90" t="s">
        <v>1093</v>
      </c>
      <c r="H137" s="90" t="s">
        <v>6388</v>
      </c>
      <c r="I137" s="90" t="s">
        <v>1093</v>
      </c>
      <c r="J137" s="90" t="s">
        <v>6389</v>
      </c>
      <c r="K137" s="90" t="s">
        <v>1093</v>
      </c>
      <c r="L137" s="156">
        <v>374771.97289999999</v>
      </c>
      <c r="M137" s="90" t="s">
        <v>1390</v>
      </c>
      <c r="N137" s="156">
        <v>243339950.28413799</v>
      </c>
      <c r="O137" s="90" t="s">
        <v>10178</v>
      </c>
    </row>
    <row r="138" spans="1:15" ht="24" customHeight="1">
      <c r="A138" s="90" t="s">
        <v>999</v>
      </c>
      <c r="B138" s="149" t="s">
        <v>1126</v>
      </c>
      <c r="C138" s="149" t="s">
        <v>474</v>
      </c>
      <c r="D138" s="149" t="s">
        <v>1127</v>
      </c>
      <c r="E138" s="150" t="s">
        <v>254</v>
      </c>
      <c r="F138" s="90" t="s">
        <v>9829</v>
      </c>
      <c r="G138" s="90" t="s">
        <v>1093</v>
      </c>
      <c r="H138" s="90" t="s">
        <v>6393</v>
      </c>
      <c r="I138" s="90" t="s">
        <v>1093</v>
      </c>
      <c r="J138" s="90" t="s">
        <v>9830</v>
      </c>
      <c r="K138" s="90" t="s">
        <v>1093</v>
      </c>
      <c r="L138" s="156">
        <v>367956.76242110098</v>
      </c>
      <c r="M138" s="90" t="s">
        <v>1390</v>
      </c>
      <c r="N138" s="156">
        <v>243707907.04655901</v>
      </c>
      <c r="O138" s="90" t="s">
        <v>10179</v>
      </c>
    </row>
    <row r="139" spans="1:15" ht="36" customHeight="1">
      <c r="A139" s="90" t="s">
        <v>1424</v>
      </c>
      <c r="B139" s="149" t="s">
        <v>1089</v>
      </c>
      <c r="C139" s="149" t="s">
        <v>1425</v>
      </c>
      <c r="D139" s="149" t="s">
        <v>1091</v>
      </c>
      <c r="E139" s="150" t="s">
        <v>1195</v>
      </c>
      <c r="F139" s="90" t="s">
        <v>1426</v>
      </c>
      <c r="G139" s="90" t="s">
        <v>1093</v>
      </c>
      <c r="H139" s="90" t="s">
        <v>6394</v>
      </c>
      <c r="I139" s="90" t="s">
        <v>1093</v>
      </c>
      <c r="J139" s="90" t="s">
        <v>6395</v>
      </c>
      <c r="K139" s="90" t="s">
        <v>1093</v>
      </c>
      <c r="L139" s="156">
        <v>364494.42</v>
      </c>
      <c r="M139" s="90" t="s">
        <v>1390</v>
      </c>
      <c r="N139" s="156">
        <v>244072401.46655899</v>
      </c>
      <c r="O139" s="90" t="s">
        <v>10180</v>
      </c>
    </row>
    <row r="140" spans="1:15" ht="48" customHeight="1">
      <c r="A140" s="90" t="s">
        <v>1409</v>
      </c>
      <c r="B140" s="149" t="s">
        <v>1089</v>
      </c>
      <c r="C140" s="149" t="s">
        <v>1410</v>
      </c>
      <c r="D140" s="149" t="s">
        <v>1095</v>
      </c>
      <c r="E140" s="150" t="s">
        <v>1109</v>
      </c>
      <c r="F140" s="90" t="s">
        <v>1100</v>
      </c>
      <c r="G140" s="90" t="s">
        <v>1093</v>
      </c>
      <c r="H140" s="90" t="s">
        <v>6396</v>
      </c>
      <c r="I140" s="90" t="s">
        <v>1093</v>
      </c>
      <c r="J140" s="90" t="s">
        <v>6397</v>
      </c>
      <c r="K140" s="90" t="s">
        <v>1093</v>
      </c>
      <c r="L140" s="156">
        <v>361142.64</v>
      </c>
      <c r="M140" s="90" t="s">
        <v>1395</v>
      </c>
      <c r="N140" s="156">
        <v>244433544.10655901</v>
      </c>
      <c r="O140" s="90" t="s">
        <v>10181</v>
      </c>
    </row>
    <row r="141" spans="1:15" ht="24" customHeight="1">
      <c r="A141" s="90" t="s">
        <v>1414</v>
      </c>
      <c r="B141" s="149" t="s">
        <v>1089</v>
      </c>
      <c r="C141" s="149" t="s">
        <v>1415</v>
      </c>
      <c r="D141" s="149" t="s">
        <v>1095</v>
      </c>
      <c r="E141" s="150" t="s">
        <v>1160</v>
      </c>
      <c r="F141" s="90" t="s">
        <v>1307</v>
      </c>
      <c r="G141" s="90" t="s">
        <v>1093</v>
      </c>
      <c r="H141" s="90" t="s">
        <v>6166</v>
      </c>
      <c r="I141" s="90" t="s">
        <v>1093</v>
      </c>
      <c r="J141" s="90" t="s">
        <v>6398</v>
      </c>
      <c r="K141" s="90" t="s">
        <v>1093</v>
      </c>
      <c r="L141" s="156">
        <v>360000</v>
      </c>
      <c r="M141" s="90" t="s">
        <v>1395</v>
      </c>
      <c r="N141" s="156">
        <v>244793544.10655901</v>
      </c>
      <c r="O141" s="90" t="s">
        <v>10182</v>
      </c>
    </row>
    <row r="142" spans="1:15" ht="24" customHeight="1">
      <c r="A142" s="90" t="s">
        <v>1335</v>
      </c>
      <c r="B142" s="149" t="s">
        <v>1126</v>
      </c>
      <c r="C142" s="149" t="s">
        <v>1336</v>
      </c>
      <c r="D142" s="149" t="s">
        <v>1091</v>
      </c>
      <c r="E142" s="150" t="s">
        <v>1195</v>
      </c>
      <c r="F142" s="90" t="s">
        <v>6399</v>
      </c>
      <c r="G142" s="90" t="s">
        <v>1093</v>
      </c>
      <c r="H142" s="90" t="s">
        <v>5457</v>
      </c>
      <c r="I142" s="90" t="s">
        <v>1093</v>
      </c>
      <c r="J142" s="90" t="s">
        <v>6400</v>
      </c>
      <c r="K142" s="90" t="s">
        <v>1093</v>
      </c>
      <c r="L142" s="156">
        <v>354311.25392513198</v>
      </c>
      <c r="M142" s="90" t="s">
        <v>1395</v>
      </c>
      <c r="N142" s="156">
        <v>245147855.360484</v>
      </c>
      <c r="O142" s="90" t="s">
        <v>10183</v>
      </c>
    </row>
    <row r="143" spans="1:15" ht="36" customHeight="1">
      <c r="A143" s="90" t="s">
        <v>646</v>
      </c>
      <c r="B143" s="149" t="s">
        <v>1101</v>
      </c>
      <c r="C143" s="149" t="s">
        <v>647</v>
      </c>
      <c r="D143" s="149" t="s">
        <v>513</v>
      </c>
      <c r="E143" s="150" t="s">
        <v>1096</v>
      </c>
      <c r="F143" s="90" t="s">
        <v>6401</v>
      </c>
      <c r="G143" s="90" t="s">
        <v>534</v>
      </c>
      <c r="H143" s="90" t="s">
        <v>6402</v>
      </c>
      <c r="I143" s="90" t="s">
        <v>6403</v>
      </c>
      <c r="J143" s="90" t="s">
        <v>6404</v>
      </c>
      <c r="K143" s="90" t="s">
        <v>1217</v>
      </c>
      <c r="L143" s="156">
        <v>347505.81616073893</v>
      </c>
      <c r="M143" s="90" t="s">
        <v>1395</v>
      </c>
      <c r="N143" s="156">
        <v>245495361.17664501</v>
      </c>
      <c r="O143" s="90" t="s">
        <v>9831</v>
      </c>
    </row>
    <row r="144" spans="1:15" ht="24" customHeight="1">
      <c r="A144" s="90" t="s">
        <v>1257</v>
      </c>
      <c r="B144" s="149" t="s">
        <v>1126</v>
      </c>
      <c r="C144" s="149" t="s">
        <v>1258</v>
      </c>
      <c r="D144" s="149" t="s">
        <v>1091</v>
      </c>
      <c r="E144" s="150" t="s">
        <v>1195</v>
      </c>
      <c r="F144" s="90" t="s">
        <v>6406</v>
      </c>
      <c r="G144" s="90" t="s">
        <v>1093</v>
      </c>
      <c r="H144" s="90" t="s">
        <v>6407</v>
      </c>
      <c r="I144" s="90" t="s">
        <v>1093</v>
      </c>
      <c r="J144" s="90" t="s">
        <v>6408</v>
      </c>
      <c r="K144" s="90" t="s">
        <v>1093</v>
      </c>
      <c r="L144" s="156">
        <v>346037.474475</v>
      </c>
      <c r="M144" s="90" t="s">
        <v>1395</v>
      </c>
      <c r="N144" s="156">
        <v>245841398.65112001</v>
      </c>
      <c r="O144" s="90" t="s">
        <v>9832</v>
      </c>
    </row>
    <row r="145" spans="1:15" ht="24" customHeight="1">
      <c r="A145" s="90" t="s">
        <v>5172</v>
      </c>
      <c r="B145" s="149" t="s">
        <v>1126</v>
      </c>
      <c r="C145" s="149" t="s">
        <v>5173</v>
      </c>
      <c r="D145" s="149" t="s">
        <v>513</v>
      </c>
      <c r="E145" s="150" t="s">
        <v>5174</v>
      </c>
      <c r="F145" s="90" t="s">
        <v>6409</v>
      </c>
      <c r="G145" s="90" t="s">
        <v>1093</v>
      </c>
      <c r="H145" s="90" t="s">
        <v>6410</v>
      </c>
      <c r="I145" s="90" t="s">
        <v>1093</v>
      </c>
      <c r="J145" s="90" t="s">
        <v>6411</v>
      </c>
      <c r="K145" s="90" t="s">
        <v>1093</v>
      </c>
      <c r="L145" s="156">
        <v>343637.01395455998</v>
      </c>
      <c r="M145" s="90" t="s">
        <v>1395</v>
      </c>
      <c r="N145" s="156">
        <v>246185035.665075</v>
      </c>
      <c r="O145" s="90" t="s">
        <v>9833</v>
      </c>
    </row>
    <row r="146" spans="1:15" ht="24" customHeight="1">
      <c r="A146" s="90" t="s">
        <v>1438</v>
      </c>
      <c r="B146" s="149" t="s">
        <v>1126</v>
      </c>
      <c r="C146" s="149" t="s">
        <v>1439</v>
      </c>
      <c r="D146" s="149" t="s">
        <v>1091</v>
      </c>
      <c r="E146" s="150" t="s">
        <v>1137</v>
      </c>
      <c r="F146" s="90" t="s">
        <v>1440</v>
      </c>
      <c r="G146" s="90" t="s">
        <v>1093</v>
      </c>
      <c r="H146" s="90" t="s">
        <v>6412</v>
      </c>
      <c r="I146" s="90" t="s">
        <v>1093</v>
      </c>
      <c r="J146" s="90" t="s">
        <v>6413</v>
      </c>
      <c r="K146" s="90" t="s">
        <v>1093</v>
      </c>
      <c r="L146" s="156">
        <v>340245.29483278398</v>
      </c>
      <c r="M146" s="90" t="s">
        <v>1395</v>
      </c>
      <c r="N146" s="156">
        <v>246525280.95990801</v>
      </c>
      <c r="O146" s="90" t="s">
        <v>6405</v>
      </c>
    </row>
    <row r="147" spans="1:15" ht="24" customHeight="1">
      <c r="A147" s="90" t="s">
        <v>1441</v>
      </c>
      <c r="B147" s="149" t="s">
        <v>1089</v>
      </c>
      <c r="C147" s="149" t="s">
        <v>1442</v>
      </c>
      <c r="D147" s="149" t="s">
        <v>1091</v>
      </c>
      <c r="E147" s="150" t="s">
        <v>1109</v>
      </c>
      <c r="F147" s="90" t="s">
        <v>1119</v>
      </c>
      <c r="G147" s="90" t="s">
        <v>1093</v>
      </c>
      <c r="H147" s="90" t="s">
        <v>6414</v>
      </c>
      <c r="I147" s="90" t="s">
        <v>1093</v>
      </c>
      <c r="J147" s="90" t="s">
        <v>6415</v>
      </c>
      <c r="K147" s="90" t="s">
        <v>1093</v>
      </c>
      <c r="L147" s="156">
        <v>339514.2</v>
      </c>
      <c r="M147" s="90" t="s">
        <v>1395</v>
      </c>
      <c r="N147" s="156">
        <v>246864795.159908</v>
      </c>
      <c r="O147" s="90" t="s">
        <v>9834</v>
      </c>
    </row>
    <row r="148" spans="1:15" ht="24" customHeight="1">
      <c r="A148" s="90" t="s">
        <v>1430</v>
      </c>
      <c r="B148" s="149" t="s">
        <v>1089</v>
      </c>
      <c r="C148" s="149" t="s">
        <v>1431</v>
      </c>
      <c r="D148" s="149" t="s">
        <v>1127</v>
      </c>
      <c r="E148" s="150" t="s">
        <v>1096</v>
      </c>
      <c r="F148" s="90" t="s">
        <v>1097</v>
      </c>
      <c r="G148" s="90" t="s">
        <v>1093</v>
      </c>
      <c r="H148" s="90" t="s">
        <v>10184</v>
      </c>
      <c r="I148" s="90" t="s">
        <v>1093</v>
      </c>
      <c r="J148" s="90" t="s">
        <v>10184</v>
      </c>
      <c r="K148" s="90" t="s">
        <v>1093</v>
      </c>
      <c r="L148" s="156">
        <v>332748.28999999998</v>
      </c>
      <c r="M148" s="90" t="s">
        <v>1411</v>
      </c>
      <c r="N148" s="156">
        <v>247197543.44990799</v>
      </c>
      <c r="O148" s="90" t="s">
        <v>9835</v>
      </c>
    </row>
    <row r="149" spans="1:15" ht="24" customHeight="1">
      <c r="A149" s="90" t="s">
        <v>1432</v>
      </c>
      <c r="B149" s="149" t="s">
        <v>1089</v>
      </c>
      <c r="C149" s="149" t="s">
        <v>1433</v>
      </c>
      <c r="D149" s="149" t="s">
        <v>1127</v>
      </c>
      <c r="E149" s="150" t="s">
        <v>1096</v>
      </c>
      <c r="F149" s="90" t="s">
        <v>1097</v>
      </c>
      <c r="G149" s="90" t="s">
        <v>1093</v>
      </c>
      <c r="H149" s="90" t="s">
        <v>10184</v>
      </c>
      <c r="I149" s="90" t="s">
        <v>1093</v>
      </c>
      <c r="J149" s="90" t="s">
        <v>10184</v>
      </c>
      <c r="K149" s="90" t="s">
        <v>1093</v>
      </c>
      <c r="L149" s="156">
        <v>332748.28999999998</v>
      </c>
      <c r="M149" s="90" t="s">
        <v>1411</v>
      </c>
      <c r="N149" s="156">
        <v>247530291.73990801</v>
      </c>
      <c r="O149" s="90" t="s">
        <v>9836</v>
      </c>
    </row>
    <row r="150" spans="1:15" ht="36" customHeight="1">
      <c r="A150" s="90" t="s">
        <v>590</v>
      </c>
      <c r="B150" s="149" t="s">
        <v>1101</v>
      </c>
      <c r="C150" s="149" t="s">
        <v>591</v>
      </c>
      <c r="D150" s="149" t="s">
        <v>513</v>
      </c>
      <c r="E150" s="150" t="s">
        <v>1096</v>
      </c>
      <c r="F150" s="90" t="s">
        <v>592</v>
      </c>
      <c r="G150" s="90" t="s">
        <v>534</v>
      </c>
      <c r="H150" s="90" t="s">
        <v>6417</v>
      </c>
      <c r="I150" s="90" t="s">
        <v>6418</v>
      </c>
      <c r="J150" s="90" t="s">
        <v>6419</v>
      </c>
      <c r="K150" s="90" t="s">
        <v>1217</v>
      </c>
      <c r="L150" s="156">
        <v>327510.02940384176</v>
      </c>
      <c r="M150" s="90" t="s">
        <v>1411</v>
      </c>
      <c r="N150" s="156">
        <v>247857801.76931199</v>
      </c>
      <c r="O150" s="90" t="s">
        <v>10185</v>
      </c>
    </row>
    <row r="151" spans="1:15" ht="72" customHeight="1">
      <c r="A151" s="90" t="s">
        <v>1473</v>
      </c>
      <c r="B151" s="149" t="s">
        <v>1089</v>
      </c>
      <c r="C151" s="149" t="s">
        <v>1474</v>
      </c>
      <c r="D151" s="149" t="s">
        <v>1311</v>
      </c>
      <c r="E151" s="150" t="s">
        <v>1312</v>
      </c>
      <c r="F151" s="90" t="s">
        <v>1313</v>
      </c>
      <c r="G151" s="90" t="s">
        <v>1093</v>
      </c>
      <c r="H151" s="90" t="s">
        <v>1475</v>
      </c>
      <c r="I151" s="90" t="s">
        <v>1093</v>
      </c>
      <c r="J151" s="90" t="s">
        <v>1476</v>
      </c>
      <c r="K151" s="90" t="s">
        <v>1093</v>
      </c>
      <c r="L151" s="156">
        <v>324144.52399999998</v>
      </c>
      <c r="M151" s="90" t="s">
        <v>1411</v>
      </c>
      <c r="N151" s="156">
        <v>248181946.29331201</v>
      </c>
      <c r="O151" s="90" t="s">
        <v>10186</v>
      </c>
    </row>
    <row r="152" spans="1:15" ht="24" customHeight="1">
      <c r="A152" s="90" t="s">
        <v>1457</v>
      </c>
      <c r="B152" s="149" t="s">
        <v>1101</v>
      </c>
      <c r="C152" s="149" t="s">
        <v>1458</v>
      </c>
      <c r="D152" s="149" t="s">
        <v>1091</v>
      </c>
      <c r="E152" s="150" t="s">
        <v>1131</v>
      </c>
      <c r="F152" s="90" t="s">
        <v>9837</v>
      </c>
      <c r="G152" s="90" t="s">
        <v>1093</v>
      </c>
      <c r="H152" s="90" t="s">
        <v>6427</v>
      </c>
      <c r="I152" s="90" t="s">
        <v>1093</v>
      </c>
      <c r="J152" s="90" t="s">
        <v>9838</v>
      </c>
      <c r="K152" s="90" t="s">
        <v>1093</v>
      </c>
      <c r="L152" s="156">
        <v>322991.43100757926</v>
      </c>
      <c r="M152" s="90" t="s">
        <v>1411</v>
      </c>
      <c r="N152" s="156">
        <v>248504937.72431999</v>
      </c>
      <c r="O152" s="90" t="s">
        <v>6416</v>
      </c>
    </row>
    <row r="153" spans="1:15" ht="36" customHeight="1">
      <c r="A153" s="90" t="s">
        <v>1445</v>
      </c>
      <c r="B153" s="149" t="s">
        <v>1126</v>
      </c>
      <c r="C153" s="149" t="s">
        <v>1446</v>
      </c>
      <c r="D153" s="149" t="s">
        <v>1091</v>
      </c>
      <c r="E153" s="150" t="s">
        <v>1137</v>
      </c>
      <c r="F153" s="90" t="s">
        <v>1447</v>
      </c>
      <c r="G153" s="90" t="s">
        <v>1093</v>
      </c>
      <c r="H153" s="90" t="s">
        <v>6420</v>
      </c>
      <c r="I153" s="90" t="s">
        <v>1093</v>
      </c>
      <c r="J153" s="90" t="s">
        <v>6421</v>
      </c>
      <c r="K153" s="90" t="s">
        <v>1093</v>
      </c>
      <c r="L153" s="156">
        <v>317873.54476000002</v>
      </c>
      <c r="M153" s="90" t="s">
        <v>1411</v>
      </c>
      <c r="N153" s="156">
        <v>248822811.26908001</v>
      </c>
      <c r="O153" s="90" t="s">
        <v>10187</v>
      </c>
    </row>
    <row r="154" spans="1:15" ht="24" customHeight="1">
      <c r="A154" s="90" t="s">
        <v>1449</v>
      </c>
      <c r="B154" s="149" t="s">
        <v>1089</v>
      </c>
      <c r="C154" s="149" t="s">
        <v>1450</v>
      </c>
      <c r="D154" s="149" t="s">
        <v>1091</v>
      </c>
      <c r="E154" s="150" t="s">
        <v>1109</v>
      </c>
      <c r="F154" s="90" t="s">
        <v>1157</v>
      </c>
      <c r="G154" s="90" t="s">
        <v>1093</v>
      </c>
      <c r="H154" s="90" t="s">
        <v>6422</v>
      </c>
      <c r="I154" s="90" t="s">
        <v>1093</v>
      </c>
      <c r="J154" s="90" t="s">
        <v>6423</v>
      </c>
      <c r="K154" s="90" t="s">
        <v>1093</v>
      </c>
      <c r="L154" s="156">
        <v>316686.40000000002</v>
      </c>
      <c r="M154" s="90" t="s">
        <v>1411</v>
      </c>
      <c r="N154" s="156">
        <v>249139497.66907999</v>
      </c>
      <c r="O154" s="90" t="s">
        <v>10188</v>
      </c>
    </row>
    <row r="155" spans="1:15" ht="48" customHeight="1">
      <c r="A155" s="90" t="s">
        <v>563</v>
      </c>
      <c r="B155" s="149" t="s">
        <v>1101</v>
      </c>
      <c r="C155" s="149" t="s">
        <v>564</v>
      </c>
      <c r="D155" s="149" t="s">
        <v>513</v>
      </c>
      <c r="E155" s="150" t="s">
        <v>1096</v>
      </c>
      <c r="F155" s="90" t="s">
        <v>10189</v>
      </c>
      <c r="G155" s="90" t="s">
        <v>565</v>
      </c>
      <c r="H155" s="90" t="s">
        <v>6390</v>
      </c>
      <c r="I155" s="90" t="s">
        <v>6391</v>
      </c>
      <c r="J155" s="90" t="s">
        <v>10190</v>
      </c>
      <c r="K155" s="90" t="s">
        <v>6392</v>
      </c>
      <c r="L155" s="156">
        <v>307831.30302227178</v>
      </c>
      <c r="M155" s="90" t="s">
        <v>1411</v>
      </c>
      <c r="N155" s="156">
        <v>249447328.97210199</v>
      </c>
      <c r="O155" s="90" t="s">
        <v>10191</v>
      </c>
    </row>
    <row r="156" spans="1:15" ht="96" customHeight="1">
      <c r="A156" s="90" t="s">
        <v>1401</v>
      </c>
      <c r="B156" s="149" t="s">
        <v>1126</v>
      </c>
      <c r="C156" s="149" t="s">
        <v>1402</v>
      </c>
      <c r="D156" s="149" t="s">
        <v>1091</v>
      </c>
      <c r="E156" s="150" t="s">
        <v>1131</v>
      </c>
      <c r="F156" s="90" t="s">
        <v>9839</v>
      </c>
      <c r="G156" s="90" t="s">
        <v>1093</v>
      </c>
      <c r="H156" s="90" t="s">
        <v>6424</v>
      </c>
      <c r="I156" s="90" t="s">
        <v>1093</v>
      </c>
      <c r="J156" s="90" t="s">
        <v>9840</v>
      </c>
      <c r="K156" s="90" t="s">
        <v>1093</v>
      </c>
      <c r="L156" s="156">
        <v>305850.67365720501</v>
      </c>
      <c r="M156" s="90" t="s">
        <v>1411</v>
      </c>
      <c r="N156" s="156">
        <v>249753179.64575899</v>
      </c>
      <c r="O156" s="90" t="s">
        <v>10192</v>
      </c>
    </row>
    <row r="157" spans="1:15" ht="24" customHeight="1">
      <c r="A157" s="90" t="s">
        <v>1443</v>
      </c>
      <c r="B157" s="149" t="s">
        <v>1089</v>
      </c>
      <c r="C157" s="149" t="s">
        <v>1444</v>
      </c>
      <c r="D157" s="149" t="s">
        <v>1095</v>
      </c>
      <c r="E157" s="150" t="s">
        <v>1344</v>
      </c>
      <c r="F157" s="90" t="s">
        <v>1119</v>
      </c>
      <c r="G157" s="90" t="s">
        <v>1093</v>
      </c>
      <c r="H157" s="90" t="s">
        <v>6425</v>
      </c>
      <c r="I157" s="90" t="s">
        <v>1093</v>
      </c>
      <c r="J157" s="90" t="s">
        <v>6426</v>
      </c>
      <c r="K157" s="90" t="s">
        <v>1093</v>
      </c>
      <c r="L157" s="156">
        <v>305297.24</v>
      </c>
      <c r="M157" s="90" t="s">
        <v>1411</v>
      </c>
      <c r="N157" s="156">
        <v>250058476.885759</v>
      </c>
      <c r="O157" s="90" t="s">
        <v>10193</v>
      </c>
    </row>
    <row r="158" spans="1:15" ht="96" customHeight="1">
      <c r="A158" s="90" t="s">
        <v>1412</v>
      </c>
      <c r="B158" s="149" t="s">
        <v>1089</v>
      </c>
      <c r="C158" s="149" t="s">
        <v>1413</v>
      </c>
      <c r="D158" s="149" t="s">
        <v>1091</v>
      </c>
      <c r="E158" s="150" t="s">
        <v>1225</v>
      </c>
      <c r="F158" s="90" t="s">
        <v>6428</v>
      </c>
      <c r="G158" s="90" t="s">
        <v>1093</v>
      </c>
      <c r="H158" s="90" t="s">
        <v>6429</v>
      </c>
      <c r="I158" s="90" t="s">
        <v>1093</v>
      </c>
      <c r="J158" s="90" t="s">
        <v>6430</v>
      </c>
      <c r="K158" s="90" t="s">
        <v>1093</v>
      </c>
      <c r="L158" s="156">
        <v>300455.74332786002</v>
      </c>
      <c r="M158" s="90" t="s">
        <v>1437</v>
      </c>
      <c r="N158" s="156">
        <v>250358932.629087</v>
      </c>
      <c r="O158" s="90" t="s">
        <v>10194</v>
      </c>
    </row>
    <row r="159" spans="1:15" ht="24" customHeight="1">
      <c r="A159" s="90" t="s">
        <v>1461</v>
      </c>
      <c r="B159" s="149" t="s">
        <v>1089</v>
      </c>
      <c r="C159" s="149" t="s">
        <v>1462</v>
      </c>
      <c r="D159" s="149" t="s">
        <v>1091</v>
      </c>
      <c r="E159" s="150" t="s">
        <v>1160</v>
      </c>
      <c r="F159" s="90" t="s">
        <v>1463</v>
      </c>
      <c r="G159" s="90" t="s">
        <v>1093</v>
      </c>
      <c r="H159" s="90" t="s">
        <v>6434</v>
      </c>
      <c r="I159" s="90" t="s">
        <v>1093</v>
      </c>
      <c r="J159" s="90" t="s">
        <v>6435</v>
      </c>
      <c r="K159" s="90" t="s">
        <v>1093</v>
      </c>
      <c r="L159" s="156">
        <v>291852.96000000002</v>
      </c>
      <c r="M159" s="90" t="s">
        <v>1437</v>
      </c>
      <c r="N159" s="156">
        <v>250650785.58908701</v>
      </c>
      <c r="O159" s="90" t="s">
        <v>10195</v>
      </c>
    </row>
    <row r="160" spans="1:15" ht="24" customHeight="1">
      <c r="A160" s="90" t="s">
        <v>1464</v>
      </c>
      <c r="B160" s="149" t="s">
        <v>1089</v>
      </c>
      <c r="C160" s="149" t="s">
        <v>1465</v>
      </c>
      <c r="D160" s="149" t="s">
        <v>1091</v>
      </c>
      <c r="E160" s="150" t="s">
        <v>1160</v>
      </c>
      <c r="F160" s="90" t="s">
        <v>1466</v>
      </c>
      <c r="G160" s="90" t="s">
        <v>1093</v>
      </c>
      <c r="H160" s="90" t="s">
        <v>6436</v>
      </c>
      <c r="I160" s="90" t="s">
        <v>1093</v>
      </c>
      <c r="J160" s="90" t="s">
        <v>6437</v>
      </c>
      <c r="K160" s="90" t="s">
        <v>1093</v>
      </c>
      <c r="L160" s="156">
        <v>290000</v>
      </c>
      <c r="M160" s="90" t="s">
        <v>1437</v>
      </c>
      <c r="N160" s="156">
        <v>250940785.58908701</v>
      </c>
      <c r="O160" s="90" t="s">
        <v>10196</v>
      </c>
    </row>
    <row r="161" spans="1:15" ht="24" customHeight="1">
      <c r="A161" s="90" t="s">
        <v>1454</v>
      </c>
      <c r="B161" s="149" t="s">
        <v>1089</v>
      </c>
      <c r="C161" s="149" t="s">
        <v>1455</v>
      </c>
      <c r="D161" s="149" t="s">
        <v>1095</v>
      </c>
      <c r="E161" s="150" t="s">
        <v>1160</v>
      </c>
      <c r="F161" s="90" t="s">
        <v>1456</v>
      </c>
      <c r="G161" s="90" t="s">
        <v>1093</v>
      </c>
      <c r="H161" s="90" t="s">
        <v>6439</v>
      </c>
      <c r="I161" s="90" t="s">
        <v>1093</v>
      </c>
      <c r="J161" s="90" t="s">
        <v>6440</v>
      </c>
      <c r="K161" s="90" t="s">
        <v>1093</v>
      </c>
      <c r="L161" s="156">
        <v>289638</v>
      </c>
      <c r="M161" s="90" t="s">
        <v>1437</v>
      </c>
      <c r="N161" s="156">
        <v>251230423.58908701</v>
      </c>
      <c r="O161" s="90" t="s">
        <v>10197</v>
      </c>
    </row>
    <row r="162" spans="1:15" ht="24" customHeight="1">
      <c r="A162" s="90" t="s">
        <v>1406</v>
      </c>
      <c r="B162" s="149" t="s">
        <v>1126</v>
      </c>
      <c r="C162" s="149" t="s">
        <v>1407</v>
      </c>
      <c r="D162" s="149" t="s">
        <v>1091</v>
      </c>
      <c r="E162" s="150" t="s">
        <v>1225</v>
      </c>
      <c r="F162" s="90" t="s">
        <v>9841</v>
      </c>
      <c r="G162" s="90" t="s">
        <v>1093</v>
      </c>
      <c r="H162" s="90" t="s">
        <v>6438</v>
      </c>
      <c r="I162" s="90" t="s">
        <v>1093</v>
      </c>
      <c r="J162" s="90" t="s">
        <v>9842</v>
      </c>
      <c r="K162" s="90" t="s">
        <v>1093</v>
      </c>
      <c r="L162" s="156">
        <v>289633.40619659598</v>
      </c>
      <c r="M162" s="90" t="s">
        <v>1437</v>
      </c>
      <c r="N162" s="156">
        <v>251520056.99528399</v>
      </c>
      <c r="O162" s="90" t="s">
        <v>10198</v>
      </c>
    </row>
    <row r="163" spans="1:15" ht="36" customHeight="1">
      <c r="A163" s="90" t="s">
        <v>1521</v>
      </c>
      <c r="B163" s="149" t="s">
        <v>1101</v>
      </c>
      <c r="C163" s="149" t="s">
        <v>1522</v>
      </c>
      <c r="D163" s="149" t="s">
        <v>1091</v>
      </c>
      <c r="E163" s="150" t="s">
        <v>1523</v>
      </c>
      <c r="F163" s="90" t="s">
        <v>9843</v>
      </c>
      <c r="G163" s="90" t="s">
        <v>1093</v>
      </c>
      <c r="H163" s="90" t="s">
        <v>4175</v>
      </c>
      <c r="I163" s="90" t="s">
        <v>1093</v>
      </c>
      <c r="J163" s="90" t="s">
        <v>9844</v>
      </c>
      <c r="K163" s="90" t="s">
        <v>1093</v>
      </c>
      <c r="L163" s="156">
        <v>287199.89599776</v>
      </c>
      <c r="M163" s="90" t="s">
        <v>1437</v>
      </c>
      <c r="N163" s="156">
        <v>251807256.89128199</v>
      </c>
      <c r="O163" s="90" t="s">
        <v>10199</v>
      </c>
    </row>
    <row r="164" spans="1:15" ht="24" customHeight="1">
      <c r="A164" s="90" t="s">
        <v>1469</v>
      </c>
      <c r="B164" s="149" t="s">
        <v>1126</v>
      </c>
      <c r="C164" s="149" t="s">
        <v>1470</v>
      </c>
      <c r="D164" s="149" t="s">
        <v>1091</v>
      </c>
      <c r="E164" s="150" t="s">
        <v>1195</v>
      </c>
      <c r="F164" s="90" t="s">
        <v>1471</v>
      </c>
      <c r="G164" s="90" t="s">
        <v>1093</v>
      </c>
      <c r="H164" s="90" t="s">
        <v>6441</v>
      </c>
      <c r="I164" s="90" t="s">
        <v>1093</v>
      </c>
      <c r="J164" s="90" t="s">
        <v>6442</v>
      </c>
      <c r="K164" s="90" t="s">
        <v>1093</v>
      </c>
      <c r="L164" s="156">
        <v>283623.74680708803</v>
      </c>
      <c r="M164" s="90" t="s">
        <v>1437</v>
      </c>
      <c r="N164" s="156">
        <v>252090880.638089</v>
      </c>
      <c r="O164" s="90" t="s">
        <v>10200</v>
      </c>
    </row>
    <row r="165" spans="1:15" ht="36" customHeight="1">
      <c r="A165" s="90" t="s">
        <v>6443</v>
      </c>
      <c r="B165" s="149" t="s">
        <v>1089</v>
      </c>
      <c r="C165" s="149" t="s">
        <v>1481</v>
      </c>
      <c r="D165" s="149" t="s">
        <v>1311</v>
      </c>
      <c r="E165" s="150" t="s">
        <v>1312</v>
      </c>
      <c r="F165" s="90" t="s">
        <v>1097</v>
      </c>
      <c r="G165" s="90" t="s">
        <v>1093</v>
      </c>
      <c r="H165" s="90" t="s">
        <v>6444</v>
      </c>
      <c r="I165" s="90" t="s">
        <v>1093</v>
      </c>
      <c r="J165" s="90" t="s">
        <v>6444</v>
      </c>
      <c r="K165" s="90" t="s">
        <v>1093</v>
      </c>
      <c r="L165" s="156">
        <v>276629.48</v>
      </c>
      <c r="M165" s="90" t="s">
        <v>1437</v>
      </c>
      <c r="N165" s="156">
        <v>252367510.11808899</v>
      </c>
      <c r="O165" s="90" t="s">
        <v>10201</v>
      </c>
    </row>
    <row r="166" spans="1:15" ht="24" customHeight="1">
      <c r="A166" s="90" t="s">
        <v>1482</v>
      </c>
      <c r="B166" s="149" t="s">
        <v>1089</v>
      </c>
      <c r="C166" s="149" t="s">
        <v>1483</v>
      </c>
      <c r="D166" s="149" t="s">
        <v>1091</v>
      </c>
      <c r="E166" s="150" t="s">
        <v>1109</v>
      </c>
      <c r="F166" s="90" t="s">
        <v>1100</v>
      </c>
      <c r="G166" s="90" t="s">
        <v>1093</v>
      </c>
      <c r="H166" s="90" t="s">
        <v>6445</v>
      </c>
      <c r="I166" s="90" t="s">
        <v>1093</v>
      </c>
      <c r="J166" s="90" t="s">
        <v>6446</v>
      </c>
      <c r="K166" s="90" t="s">
        <v>1093</v>
      </c>
      <c r="L166" s="156">
        <v>275426.64</v>
      </c>
      <c r="M166" s="90" t="s">
        <v>1448</v>
      </c>
      <c r="N166" s="156">
        <v>252642936.75808901</v>
      </c>
      <c r="O166" s="90" t="s">
        <v>10202</v>
      </c>
    </row>
    <row r="167" spans="1:15" ht="24" customHeight="1">
      <c r="A167" s="90" t="s">
        <v>1467</v>
      </c>
      <c r="B167" s="149" t="s">
        <v>1089</v>
      </c>
      <c r="C167" s="149" t="s">
        <v>1468</v>
      </c>
      <c r="D167" s="149" t="s">
        <v>1095</v>
      </c>
      <c r="E167" s="150" t="s">
        <v>1344</v>
      </c>
      <c r="F167" s="90" t="s">
        <v>1100</v>
      </c>
      <c r="G167" s="90" t="s">
        <v>1093</v>
      </c>
      <c r="H167" s="90" t="s">
        <v>6448</v>
      </c>
      <c r="I167" s="90" t="s">
        <v>1093</v>
      </c>
      <c r="J167" s="90" t="s">
        <v>6449</v>
      </c>
      <c r="K167" s="90" t="s">
        <v>1093</v>
      </c>
      <c r="L167" s="156">
        <v>273402.33</v>
      </c>
      <c r="M167" s="90" t="s">
        <v>1448</v>
      </c>
      <c r="N167" s="156">
        <v>252916339.08808899</v>
      </c>
      <c r="O167" s="90" t="s">
        <v>10203</v>
      </c>
    </row>
    <row r="168" spans="1:15" ht="48" customHeight="1">
      <c r="A168" s="90" t="s">
        <v>1487</v>
      </c>
      <c r="B168" s="149" t="s">
        <v>1101</v>
      </c>
      <c r="C168" s="149" t="s">
        <v>1488</v>
      </c>
      <c r="D168" s="149" t="s">
        <v>1091</v>
      </c>
      <c r="E168" s="150" t="s">
        <v>1160</v>
      </c>
      <c r="F168" s="90" t="s">
        <v>1489</v>
      </c>
      <c r="G168" s="90" t="s">
        <v>1093</v>
      </c>
      <c r="H168" s="90" t="s">
        <v>6450</v>
      </c>
      <c r="I168" s="90" t="s">
        <v>1093</v>
      </c>
      <c r="J168" s="90" t="s">
        <v>6451</v>
      </c>
      <c r="K168" s="90" t="s">
        <v>1093</v>
      </c>
      <c r="L168" s="156">
        <v>270193.20299999998</v>
      </c>
      <c r="M168" s="90" t="s">
        <v>1448</v>
      </c>
      <c r="N168" s="156">
        <v>253186532.291089</v>
      </c>
      <c r="O168" s="90" t="s">
        <v>6447</v>
      </c>
    </row>
    <row r="169" spans="1:15" ht="24" customHeight="1">
      <c r="A169" s="90" t="s">
        <v>1484</v>
      </c>
      <c r="B169" s="149" t="s">
        <v>1089</v>
      </c>
      <c r="C169" s="149" t="s">
        <v>1485</v>
      </c>
      <c r="D169" s="149" t="s">
        <v>1091</v>
      </c>
      <c r="E169" s="150" t="s">
        <v>1160</v>
      </c>
      <c r="F169" s="90" t="s">
        <v>1486</v>
      </c>
      <c r="G169" s="90" t="s">
        <v>1093</v>
      </c>
      <c r="H169" s="90" t="s">
        <v>6452</v>
      </c>
      <c r="I169" s="90" t="s">
        <v>1093</v>
      </c>
      <c r="J169" s="90" t="s">
        <v>6453</v>
      </c>
      <c r="K169" s="90" t="s">
        <v>1093</v>
      </c>
      <c r="L169" s="156">
        <v>269677.5</v>
      </c>
      <c r="M169" s="90" t="s">
        <v>1448</v>
      </c>
      <c r="N169" s="156">
        <v>253456209.791089</v>
      </c>
      <c r="O169" s="90" t="s">
        <v>10204</v>
      </c>
    </row>
    <row r="170" spans="1:15" ht="24" customHeight="1">
      <c r="A170" s="90" t="s">
        <v>1491</v>
      </c>
      <c r="B170" s="149" t="s">
        <v>1101</v>
      </c>
      <c r="C170" s="149" t="s">
        <v>1492</v>
      </c>
      <c r="D170" s="149" t="s">
        <v>1091</v>
      </c>
      <c r="E170" s="150" t="s">
        <v>1131</v>
      </c>
      <c r="F170" s="90" t="s">
        <v>1493</v>
      </c>
      <c r="G170" s="90" t="s">
        <v>1093</v>
      </c>
      <c r="H170" s="90" t="s">
        <v>6454</v>
      </c>
      <c r="I170" s="90" t="s">
        <v>1093</v>
      </c>
      <c r="J170" s="90" t="s">
        <v>6455</v>
      </c>
      <c r="K170" s="90" t="s">
        <v>1093</v>
      </c>
      <c r="L170" s="156">
        <v>267097.83408</v>
      </c>
      <c r="M170" s="90" t="s">
        <v>1448</v>
      </c>
      <c r="N170" s="156">
        <v>253723307.62516901</v>
      </c>
      <c r="O170" s="90" t="s">
        <v>10205</v>
      </c>
    </row>
    <row r="171" spans="1:15" ht="96" customHeight="1">
      <c r="A171" s="90" t="s">
        <v>1477</v>
      </c>
      <c r="B171" s="149" t="s">
        <v>1089</v>
      </c>
      <c r="C171" s="149" t="s">
        <v>1478</v>
      </c>
      <c r="D171" s="149" t="s">
        <v>1095</v>
      </c>
      <c r="E171" s="150" t="s">
        <v>1344</v>
      </c>
      <c r="F171" s="90" t="s">
        <v>1097</v>
      </c>
      <c r="G171" s="90" t="s">
        <v>1093</v>
      </c>
      <c r="H171" s="90" t="s">
        <v>6456</v>
      </c>
      <c r="I171" s="90" t="s">
        <v>1093</v>
      </c>
      <c r="J171" s="90" t="s">
        <v>6456</v>
      </c>
      <c r="K171" s="90" t="s">
        <v>1093</v>
      </c>
      <c r="L171" s="156">
        <v>264375</v>
      </c>
      <c r="M171" s="90" t="s">
        <v>1448</v>
      </c>
      <c r="N171" s="156">
        <v>253987682.62516901</v>
      </c>
      <c r="O171" s="90" t="s">
        <v>10206</v>
      </c>
    </row>
    <row r="172" spans="1:15" ht="108" customHeight="1">
      <c r="A172" s="90" t="s">
        <v>1479</v>
      </c>
      <c r="B172" s="149" t="s">
        <v>1089</v>
      </c>
      <c r="C172" s="149" t="s">
        <v>1480</v>
      </c>
      <c r="D172" s="149" t="s">
        <v>1095</v>
      </c>
      <c r="E172" s="150" t="s">
        <v>1109</v>
      </c>
      <c r="F172" s="90" t="s">
        <v>1100</v>
      </c>
      <c r="G172" s="90" t="s">
        <v>1093</v>
      </c>
      <c r="H172" s="90" t="s">
        <v>6457</v>
      </c>
      <c r="I172" s="90" t="s">
        <v>1093</v>
      </c>
      <c r="J172" s="90" t="s">
        <v>6458</v>
      </c>
      <c r="K172" s="90" t="s">
        <v>1093</v>
      </c>
      <c r="L172" s="156">
        <v>264152.46000000002</v>
      </c>
      <c r="M172" s="90" t="s">
        <v>1448</v>
      </c>
      <c r="N172" s="156">
        <v>254251835.08516899</v>
      </c>
      <c r="O172" s="90" t="s">
        <v>10207</v>
      </c>
    </row>
    <row r="173" spans="1:15" ht="24" customHeight="1">
      <c r="A173" s="90" t="s">
        <v>6459</v>
      </c>
      <c r="B173" s="149" t="s">
        <v>1089</v>
      </c>
      <c r="C173" s="149" t="s">
        <v>1504</v>
      </c>
      <c r="D173" s="149" t="s">
        <v>1311</v>
      </c>
      <c r="E173" s="150" t="s">
        <v>1312</v>
      </c>
      <c r="F173" s="90" t="s">
        <v>1097</v>
      </c>
      <c r="G173" s="90" t="s">
        <v>1093</v>
      </c>
      <c r="H173" s="90" t="s">
        <v>6460</v>
      </c>
      <c r="I173" s="90" t="s">
        <v>1093</v>
      </c>
      <c r="J173" s="90" t="s">
        <v>6460</v>
      </c>
      <c r="K173" s="90" t="s">
        <v>1093</v>
      </c>
      <c r="L173" s="156">
        <v>250997.62</v>
      </c>
      <c r="M173" s="90" t="s">
        <v>1448</v>
      </c>
      <c r="N173" s="156">
        <v>254502832.70516899</v>
      </c>
      <c r="O173" s="90" t="s">
        <v>10208</v>
      </c>
    </row>
    <row r="174" spans="1:15" ht="24" customHeight="1">
      <c r="A174" s="90" t="s">
        <v>6461</v>
      </c>
      <c r="B174" s="149" t="s">
        <v>1089</v>
      </c>
      <c r="C174" s="149" t="s">
        <v>1505</v>
      </c>
      <c r="D174" s="149" t="s">
        <v>1311</v>
      </c>
      <c r="E174" s="150" t="s">
        <v>1312</v>
      </c>
      <c r="F174" s="90" t="s">
        <v>1097</v>
      </c>
      <c r="G174" s="90" t="s">
        <v>1093</v>
      </c>
      <c r="H174" s="90" t="s">
        <v>6460</v>
      </c>
      <c r="I174" s="90" t="s">
        <v>1093</v>
      </c>
      <c r="J174" s="90" t="s">
        <v>6460</v>
      </c>
      <c r="K174" s="90" t="s">
        <v>1093</v>
      </c>
      <c r="L174" s="156">
        <v>250997.62</v>
      </c>
      <c r="M174" s="90" t="s">
        <v>1448</v>
      </c>
      <c r="N174" s="156">
        <v>254753830.325169</v>
      </c>
      <c r="O174" s="90" t="s">
        <v>9845</v>
      </c>
    </row>
    <row r="175" spans="1:15" ht="24" customHeight="1">
      <c r="A175" s="90" t="s">
        <v>6462</v>
      </c>
      <c r="B175" s="149" t="s">
        <v>1089</v>
      </c>
      <c r="C175" s="149" t="s">
        <v>1506</v>
      </c>
      <c r="D175" s="149" t="s">
        <v>1311</v>
      </c>
      <c r="E175" s="150" t="s">
        <v>1312</v>
      </c>
      <c r="F175" s="90" t="s">
        <v>1097</v>
      </c>
      <c r="G175" s="90" t="s">
        <v>1093</v>
      </c>
      <c r="H175" s="90" t="s">
        <v>6460</v>
      </c>
      <c r="I175" s="90" t="s">
        <v>1093</v>
      </c>
      <c r="J175" s="90" t="s">
        <v>6460</v>
      </c>
      <c r="K175" s="90" t="s">
        <v>1093</v>
      </c>
      <c r="L175" s="156">
        <v>250997.62</v>
      </c>
      <c r="M175" s="90" t="s">
        <v>1448</v>
      </c>
      <c r="N175" s="156">
        <v>255004827.945169</v>
      </c>
      <c r="O175" s="90" t="s">
        <v>10209</v>
      </c>
    </row>
    <row r="176" spans="1:15" ht="24" customHeight="1">
      <c r="A176" s="90" t="s">
        <v>1507</v>
      </c>
      <c r="B176" s="149" t="s">
        <v>1126</v>
      </c>
      <c r="C176" s="149" t="s">
        <v>1508</v>
      </c>
      <c r="D176" s="149" t="s">
        <v>1091</v>
      </c>
      <c r="E176" s="150" t="s">
        <v>1137</v>
      </c>
      <c r="F176" s="90" t="s">
        <v>1509</v>
      </c>
      <c r="G176" s="90" t="s">
        <v>1093</v>
      </c>
      <c r="H176" s="90" t="s">
        <v>6463</v>
      </c>
      <c r="I176" s="90" t="s">
        <v>1093</v>
      </c>
      <c r="J176" s="90" t="s">
        <v>6464</v>
      </c>
      <c r="K176" s="90" t="s">
        <v>1093</v>
      </c>
      <c r="L176" s="156">
        <v>246528.21739999999</v>
      </c>
      <c r="M176" s="90" t="s">
        <v>1472</v>
      </c>
      <c r="N176" s="156">
        <v>255251356.16256899</v>
      </c>
      <c r="O176" s="90" t="s">
        <v>9846</v>
      </c>
    </row>
    <row r="177" spans="1:15" ht="36" customHeight="1">
      <c r="A177" s="90" t="s">
        <v>1511</v>
      </c>
      <c r="B177" s="149" t="s">
        <v>1126</v>
      </c>
      <c r="C177" s="149" t="s">
        <v>1512</v>
      </c>
      <c r="D177" s="149" t="s">
        <v>1091</v>
      </c>
      <c r="E177" s="150" t="s">
        <v>1131</v>
      </c>
      <c r="F177" s="90" t="s">
        <v>1513</v>
      </c>
      <c r="G177" s="90" t="s">
        <v>1093</v>
      </c>
      <c r="H177" s="90" t="s">
        <v>6465</v>
      </c>
      <c r="I177" s="90" t="s">
        <v>1093</v>
      </c>
      <c r="J177" s="90" t="s">
        <v>6466</v>
      </c>
      <c r="K177" s="90" t="s">
        <v>1093</v>
      </c>
      <c r="L177" s="156">
        <v>244217.99205999999</v>
      </c>
      <c r="M177" s="90" t="s">
        <v>1472</v>
      </c>
      <c r="N177" s="156">
        <v>255495574.15462899</v>
      </c>
      <c r="O177" s="90" t="s">
        <v>10210</v>
      </c>
    </row>
    <row r="178" spans="1:15" ht="24" customHeight="1">
      <c r="A178" s="90" t="s">
        <v>1501</v>
      </c>
      <c r="B178" s="149" t="s">
        <v>1089</v>
      </c>
      <c r="C178" s="149" t="s">
        <v>1502</v>
      </c>
      <c r="D178" s="149" t="s">
        <v>1103</v>
      </c>
      <c r="E178" s="150" t="s">
        <v>1167</v>
      </c>
      <c r="F178" s="90" t="s">
        <v>1503</v>
      </c>
      <c r="G178" s="90" t="s">
        <v>1093</v>
      </c>
      <c r="H178" s="90" t="s">
        <v>6467</v>
      </c>
      <c r="I178" s="90" t="s">
        <v>1093</v>
      </c>
      <c r="J178" s="90" t="s">
        <v>6468</v>
      </c>
      <c r="K178" s="90" t="s">
        <v>1093</v>
      </c>
      <c r="L178" s="156">
        <v>242494.74</v>
      </c>
      <c r="M178" s="90" t="s">
        <v>1472</v>
      </c>
      <c r="N178" s="156">
        <v>255738068.894629</v>
      </c>
      <c r="O178" s="90" t="s">
        <v>10211</v>
      </c>
    </row>
    <row r="179" spans="1:15" ht="36" customHeight="1">
      <c r="A179" s="90" t="s">
        <v>1548</v>
      </c>
      <c r="B179" s="149" t="s">
        <v>1101</v>
      </c>
      <c r="C179" s="149" t="s">
        <v>1549</v>
      </c>
      <c r="D179" s="149" t="s">
        <v>1091</v>
      </c>
      <c r="E179" s="150" t="s">
        <v>1160</v>
      </c>
      <c r="F179" s="90" t="s">
        <v>1550</v>
      </c>
      <c r="G179" s="90" t="s">
        <v>1093</v>
      </c>
      <c r="H179" s="90" t="s">
        <v>6469</v>
      </c>
      <c r="I179" s="90" t="s">
        <v>1093</v>
      </c>
      <c r="J179" s="90" t="s">
        <v>6470</v>
      </c>
      <c r="K179" s="90" t="s">
        <v>1093</v>
      </c>
      <c r="L179" s="156">
        <v>239897.79070000001</v>
      </c>
      <c r="M179" s="90" t="s">
        <v>1472</v>
      </c>
      <c r="N179" s="156">
        <v>255977966.68532899</v>
      </c>
      <c r="O179" s="90" t="s">
        <v>9847</v>
      </c>
    </row>
    <row r="180" spans="1:15" ht="24" customHeight="1">
      <c r="A180" s="90" t="s">
        <v>1518</v>
      </c>
      <c r="B180" s="149" t="s">
        <v>1089</v>
      </c>
      <c r="C180" s="149" t="s">
        <v>1519</v>
      </c>
      <c r="D180" s="149" t="s">
        <v>1091</v>
      </c>
      <c r="E180" s="150" t="s">
        <v>1096</v>
      </c>
      <c r="F180" s="90" t="s">
        <v>1520</v>
      </c>
      <c r="G180" s="90" t="s">
        <v>1093</v>
      </c>
      <c r="H180" s="90" t="s">
        <v>6471</v>
      </c>
      <c r="I180" s="90" t="s">
        <v>1093</v>
      </c>
      <c r="J180" s="90" t="s">
        <v>6472</v>
      </c>
      <c r="K180" s="90" t="s">
        <v>1093</v>
      </c>
      <c r="L180" s="156">
        <v>239285.16</v>
      </c>
      <c r="M180" s="90" t="s">
        <v>1472</v>
      </c>
      <c r="N180" s="156">
        <v>256217251.84532899</v>
      </c>
      <c r="O180" s="90" t="s">
        <v>10212</v>
      </c>
    </row>
    <row r="181" spans="1:15" ht="24" customHeight="1">
      <c r="A181" s="90" t="s">
        <v>1541</v>
      </c>
      <c r="B181" s="149" t="s">
        <v>1089</v>
      </c>
      <c r="C181" s="149" t="s">
        <v>1542</v>
      </c>
      <c r="D181" s="149" t="s">
        <v>1311</v>
      </c>
      <c r="E181" s="150" t="s">
        <v>1312</v>
      </c>
      <c r="F181" s="90" t="s">
        <v>1313</v>
      </c>
      <c r="G181" s="90" t="s">
        <v>1093</v>
      </c>
      <c r="H181" s="90" t="s">
        <v>1543</v>
      </c>
      <c r="I181" s="90" t="s">
        <v>1093</v>
      </c>
      <c r="J181" s="90" t="s">
        <v>1544</v>
      </c>
      <c r="K181" s="90" t="s">
        <v>1093</v>
      </c>
      <c r="L181" s="156">
        <v>238919.769</v>
      </c>
      <c r="M181" s="90" t="s">
        <v>1472</v>
      </c>
      <c r="N181" s="156">
        <v>256456171.61432901</v>
      </c>
      <c r="O181" s="90" t="s">
        <v>10213</v>
      </c>
    </row>
    <row r="182" spans="1:15" ht="24" customHeight="1">
      <c r="A182" s="90" t="s">
        <v>1292</v>
      </c>
      <c r="B182" s="149" t="s">
        <v>1126</v>
      </c>
      <c r="C182" s="149" t="s">
        <v>1293</v>
      </c>
      <c r="D182" s="149" t="s">
        <v>513</v>
      </c>
      <c r="E182" s="150" t="s">
        <v>1096</v>
      </c>
      <c r="F182" s="90" t="s">
        <v>6473</v>
      </c>
      <c r="G182" s="90" t="s">
        <v>1093</v>
      </c>
      <c r="H182" s="90" t="s">
        <v>6474</v>
      </c>
      <c r="I182" s="90" t="s">
        <v>1093</v>
      </c>
      <c r="J182" s="90" t="s">
        <v>6475</v>
      </c>
      <c r="K182" s="90" t="s">
        <v>1093</v>
      </c>
      <c r="L182" s="156">
        <v>237036.576</v>
      </c>
      <c r="M182" s="90" t="s">
        <v>1472</v>
      </c>
      <c r="N182" s="156">
        <v>256693208.19032899</v>
      </c>
      <c r="O182" s="90" t="s">
        <v>10214</v>
      </c>
    </row>
    <row r="183" spans="1:15" ht="24" customHeight="1">
      <c r="A183" s="90" t="s">
        <v>4692</v>
      </c>
      <c r="B183" s="149" t="s">
        <v>1126</v>
      </c>
      <c r="C183" s="149" t="s">
        <v>4693</v>
      </c>
      <c r="D183" s="149" t="s">
        <v>1091</v>
      </c>
      <c r="E183" s="150" t="s">
        <v>1429</v>
      </c>
      <c r="F183" s="90" t="s">
        <v>6476</v>
      </c>
      <c r="G183" s="90" t="s">
        <v>1093</v>
      </c>
      <c r="H183" s="90" t="s">
        <v>6477</v>
      </c>
      <c r="I183" s="90" t="s">
        <v>1093</v>
      </c>
      <c r="J183" s="90" t="s">
        <v>6478</v>
      </c>
      <c r="K183" s="90" t="s">
        <v>1093</v>
      </c>
      <c r="L183" s="156">
        <v>233475.82767626701</v>
      </c>
      <c r="M183" s="90" t="s">
        <v>1472</v>
      </c>
      <c r="N183" s="156">
        <v>256926684.01800501</v>
      </c>
      <c r="O183" s="90" t="s">
        <v>10215</v>
      </c>
    </row>
    <row r="184" spans="1:15" ht="36" customHeight="1">
      <c r="A184" s="90" t="s">
        <v>5452</v>
      </c>
      <c r="B184" s="149" t="s">
        <v>1126</v>
      </c>
      <c r="C184" s="149" t="s">
        <v>5453</v>
      </c>
      <c r="D184" s="149" t="s">
        <v>1091</v>
      </c>
      <c r="E184" s="150" t="s">
        <v>1225</v>
      </c>
      <c r="F184" s="90" t="s">
        <v>6479</v>
      </c>
      <c r="G184" s="90" t="s">
        <v>1093</v>
      </c>
      <c r="H184" s="90" t="s">
        <v>1196</v>
      </c>
      <c r="I184" s="90" t="s">
        <v>1093</v>
      </c>
      <c r="J184" s="90" t="s">
        <v>6480</v>
      </c>
      <c r="K184" s="90" t="s">
        <v>1093</v>
      </c>
      <c r="L184" s="156">
        <v>230678.86137599999</v>
      </c>
      <c r="M184" s="90" t="s">
        <v>1472</v>
      </c>
      <c r="N184" s="156">
        <v>257157362.879381</v>
      </c>
      <c r="O184" s="90" t="s">
        <v>10216</v>
      </c>
    </row>
    <row r="185" spans="1:15" ht="36" customHeight="1">
      <c r="A185" s="90" t="s">
        <v>1528</v>
      </c>
      <c r="B185" s="149" t="s">
        <v>1126</v>
      </c>
      <c r="C185" s="149" t="s">
        <v>1529</v>
      </c>
      <c r="D185" s="149" t="s">
        <v>1091</v>
      </c>
      <c r="E185" s="150" t="s">
        <v>1137</v>
      </c>
      <c r="F185" s="90" t="s">
        <v>1530</v>
      </c>
      <c r="G185" s="90" t="s">
        <v>1093</v>
      </c>
      <c r="H185" s="90" t="s">
        <v>6481</v>
      </c>
      <c r="I185" s="90" t="s">
        <v>1093</v>
      </c>
      <c r="J185" s="90" t="s">
        <v>6482</v>
      </c>
      <c r="K185" s="90" t="s">
        <v>1093</v>
      </c>
      <c r="L185" s="156">
        <v>230487.72365999999</v>
      </c>
      <c r="M185" s="90" t="s">
        <v>1472</v>
      </c>
      <c r="N185" s="156">
        <v>257387850.60304099</v>
      </c>
      <c r="O185" s="90" t="s">
        <v>10217</v>
      </c>
    </row>
    <row r="186" spans="1:15" ht="24" customHeight="1">
      <c r="A186" s="90" t="s">
        <v>526</v>
      </c>
      <c r="B186" s="149" t="s">
        <v>1101</v>
      </c>
      <c r="C186" s="149" t="s">
        <v>527</v>
      </c>
      <c r="D186" s="149" t="s">
        <v>513</v>
      </c>
      <c r="E186" s="150" t="s">
        <v>1096</v>
      </c>
      <c r="F186" s="90" t="s">
        <v>6483</v>
      </c>
      <c r="G186" s="90" t="s">
        <v>6484</v>
      </c>
      <c r="H186" s="90" t="s">
        <v>6485</v>
      </c>
      <c r="I186" s="90" t="s">
        <v>6486</v>
      </c>
      <c r="J186" s="90" t="s">
        <v>6487</v>
      </c>
      <c r="K186" s="90" t="s">
        <v>6488</v>
      </c>
      <c r="L186" s="156">
        <v>229293.94143233399</v>
      </c>
      <c r="M186" s="90" t="s">
        <v>1472</v>
      </c>
      <c r="N186" s="156">
        <v>257617144.54447299</v>
      </c>
      <c r="O186" s="90" t="s">
        <v>10218</v>
      </c>
    </row>
    <row r="187" spans="1:15" ht="84" customHeight="1">
      <c r="A187" s="90" t="s">
        <v>1514</v>
      </c>
      <c r="B187" s="149" t="s">
        <v>1089</v>
      </c>
      <c r="C187" s="149" t="s">
        <v>1515</v>
      </c>
      <c r="D187" s="149" t="s">
        <v>1095</v>
      </c>
      <c r="E187" s="150" t="s">
        <v>1344</v>
      </c>
      <c r="F187" s="90" t="s">
        <v>1097</v>
      </c>
      <c r="G187" s="90" t="s">
        <v>1093</v>
      </c>
      <c r="H187" s="90" t="s">
        <v>6489</v>
      </c>
      <c r="I187" s="90" t="s">
        <v>1093</v>
      </c>
      <c r="J187" s="90" t="s">
        <v>6489</v>
      </c>
      <c r="K187" s="90" t="s">
        <v>1093</v>
      </c>
      <c r="L187" s="156">
        <v>228815.02</v>
      </c>
      <c r="M187" s="90" t="s">
        <v>1472</v>
      </c>
      <c r="N187" s="156">
        <v>257845959.564473</v>
      </c>
      <c r="O187" s="90" t="s">
        <v>10219</v>
      </c>
    </row>
    <row r="188" spans="1:15" ht="24" customHeight="1">
      <c r="A188" s="90" t="s">
        <v>1427</v>
      </c>
      <c r="B188" s="149" t="s">
        <v>1126</v>
      </c>
      <c r="C188" s="149" t="s">
        <v>1428</v>
      </c>
      <c r="D188" s="149" t="s">
        <v>1091</v>
      </c>
      <c r="E188" s="150" t="s">
        <v>1429</v>
      </c>
      <c r="F188" s="90" t="s">
        <v>6490</v>
      </c>
      <c r="G188" s="90" t="s">
        <v>1093</v>
      </c>
      <c r="H188" s="90" t="s">
        <v>6491</v>
      </c>
      <c r="I188" s="90" t="s">
        <v>1093</v>
      </c>
      <c r="J188" s="90" t="s">
        <v>6492</v>
      </c>
      <c r="K188" s="90" t="s">
        <v>1093</v>
      </c>
      <c r="L188" s="156">
        <v>224073.29779842301</v>
      </c>
      <c r="M188" s="90" t="s">
        <v>1472</v>
      </c>
      <c r="N188" s="156">
        <v>258070032.86227101</v>
      </c>
      <c r="O188" s="90" t="s">
        <v>9848</v>
      </c>
    </row>
    <row r="189" spans="1:15" ht="24" customHeight="1">
      <c r="A189" s="90" t="s">
        <v>6493</v>
      </c>
      <c r="B189" s="149" t="s">
        <v>1126</v>
      </c>
      <c r="C189" s="149" t="s">
        <v>6494</v>
      </c>
      <c r="D189" s="149" t="s">
        <v>1091</v>
      </c>
      <c r="E189" s="150" t="s">
        <v>1429</v>
      </c>
      <c r="F189" s="90" t="s">
        <v>6495</v>
      </c>
      <c r="G189" s="90" t="s">
        <v>1093</v>
      </c>
      <c r="H189" s="90" t="s">
        <v>6496</v>
      </c>
      <c r="I189" s="90" t="s">
        <v>1093</v>
      </c>
      <c r="J189" s="90" t="s">
        <v>6497</v>
      </c>
      <c r="K189" s="90" t="s">
        <v>1093</v>
      </c>
      <c r="L189" s="156">
        <v>223482.033897708</v>
      </c>
      <c r="M189" s="90" t="s">
        <v>1472</v>
      </c>
      <c r="N189" s="156">
        <v>258293514.89616901</v>
      </c>
      <c r="O189" s="90" t="s">
        <v>10220</v>
      </c>
    </row>
    <row r="190" spans="1:15" ht="36" customHeight="1">
      <c r="A190" s="90" t="s">
        <v>1534</v>
      </c>
      <c r="B190" s="149" t="s">
        <v>1089</v>
      </c>
      <c r="C190" s="149" t="s">
        <v>1535</v>
      </c>
      <c r="D190" s="149" t="s">
        <v>1091</v>
      </c>
      <c r="E190" s="150" t="s">
        <v>1109</v>
      </c>
      <c r="F190" s="90" t="s">
        <v>1157</v>
      </c>
      <c r="G190" s="90" t="s">
        <v>1093</v>
      </c>
      <c r="H190" s="90" t="s">
        <v>6498</v>
      </c>
      <c r="I190" s="90" t="s">
        <v>1093</v>
      </c>
      <c r="J190" s="90" t="s">
        <v>6499</v>
      </c>
      <c r="K190" s="90" t="s">
        <v>1093</v>
      </c>
      <c r="L190" s="156">
        <v>222182.92</v>
      </c>
      <c r="M190" s="90" t="s">
        <v>1472</v>
      </c>
      <c r="N190" s="156">
        <v>258515697.81616899</v>
      </c>
      <c r="O190" s="90" t="s">
        <v>10221</v>
      </c>
    </row>
    <row r="191" spans="1:15" ht="24" customHeight="1">
      <c r="A191" s="90" t="s">
        <v>1525</v>
      </c>
      <c r="B191" s="149" t="s">
        <v>1089</v>
      </c>
      <c r="C191" s="149" t="s">
        <v>1526</v>
      </c>
      <c r="D191" s="149" t="s">
        <v>1095</v>
      </c>
      <c r="E191" s="150" t="s">
        <v>1160</v>
      </c>
      <c r="F191" s="90" t="s">
        <v>1527</v>
      </c>
      <c r="G191" s="90" t="s">
        <v>1093</v>
      </c>
      <c r="H191" s="90" t="s">
        <v>6500</v>
      </c>
      <c r="I191" s="90" t="s">
        <v>1093</v>
      </c>
      <c r="J191" s="90" t="s">
        <v>6501</v>
      </c>
      <c r="K191" s="90" t="s">
        <v>1093</v>
      </c>
      <c r="L191" s="156">
        <v>221785.15</v>
      </c>
      <c r="M191" s="90" t="s">
        <v>1472</v>
      </c>
      <c r="N191" s="156">
        <v>258737482.966169</v>
      </c>
      <c r="O191" s="90" t="s">
        <v>9849</v>
      </c>
    </row>
    <row r="192" spans="1:15" ht="24" customHeight="1">
      <c r="A192" s="90" t="s">
        <v>1531</v>
      </c>
      <c r="B192" s="149" t="s">
        <v>1089</v>
      </c>
      <c r="C192" s="149" t="s">
        <v>1532</v>
      </c>
      <c r="D192" s="149" t="s">
        <v>1103</v>
      </c>
      <c r="E192" s="150" t="s">
        <v>1137</v>
      </c>
      <c r="F192" s="90" t="s">
        <v>1533</v>
      </c>
      <c r="G192" s="90" t="s">
        <v>1093</v>
      </c>
      <c r="H192" s="90" t="s">
        <v>6503</v>
      </c>
      <c r="I192" s="90" t="s">
        <v>1093</v>
      </c>
      <c r="J192" s="90" t="s">
        <v>6504</v>
      </c>
      <c r="K192" s="90" t="s">
        <v>1093</v>
      </c>
      <c r="L192" s="156">
        <v>219120</v>
      </c>
      <c r="M192" s="90" t="s">
        <v>1472</v>
      </c>
      <c r="N192" s="156">
        <v>258956602.966169</v>
      </c>
      <c r="O192" s="90" t="s">
        <v>10222</v>
      </c>
    </row>
    <row r="193" spans="1:15" ht="24" customHeight="1">
      <c r="A193" s="90" t="s">
        <v>1434</v>
      </c>
      <c r="B193" s="149" t="s">
        <v>1126</v>
      </c>
      <c r="C193" s="149" t="s">
        <v>1435</v>
      </c>
      <c r="D193" s="149" t="s">
        <v>513</v>
      </c>
      <c r="E193" s="150" t="s">
        <v>254</v>
      </c>
      <c r="F193" s="90" t="s">
        <v>9850</v>
      </c>
      <c r="G193" s="90" t="s">
        <v>1093</v>
      </c>
      <c r="H193" s="90" t="s">
        <v>6502</v>
      </c>
      <c r="I193" s="90" t="s">
        <v>1093</v>
      </c>
      <c r="J193" s="90" t="s">
        <v>9851</v>
      </c>
      <c r="K193" s="90" t="s">
        <v>1093</v>
      </c>
      <c r="L193" s="156">
        <v>216437.84827171199</v>
      </c>
      <c r="M193" s="90" t="s">
        <v>1510</v>
      </c>
      <c r="N193" s="156">
        <v>259173040.814441</v>
      </c>
      <c r="O193" s="90" t="s">
        <v>9852</v>
      </c>
    </row>
    <row r="194" spans="1:15" ht="36" customHeight="1">
      <c r="A194" s="90" t="s">
        <v>1007</v>
      </c>
      <c r="B194" s="149" t="s">
        <v>1126</v>
      </c>
      <c r="C194" s="149" t="s">
        <v>498</v>
      </c>
      <c r="D194" s="149" t="s">
        <v>1127</v>
      </c>
      <c r="E194" s="150" t="s">
        <v>254</v>
      </c>
      <c r="F194" s="90" t="s">
        <v>6505</v>
      </c>
      <c r="G194" s="90" t="s">
        <v>1093</v>
      </c>
      <c r="H194" s="90" t="s">
        <v>6154</v>
      </c>
      <c r="I194" s="90" t="s">
        <v>1093</v>
      </c>
      <c r="J194" s="90" t="s">
        <v>6506</v>
      </c>
      <c r="K194" s="90" t="s">
        <v>1093</v>
      </c>
      <c r="L194" s="156">
        <v>211007.66315368802</v>
      </c>
      <c r="M194" s="90" t="s">
        <v>1510</v>
      </c>
      <c r="N194" s="156">
        <v>259384048.477595</v>
      </c>
      <c r="O194" s="90" t="s">
        <v>9853</v>
      </c>
    </row>
    <row r="195" spans="1:15" ht="24" customHeight="1">
      <c r="A195" s="90" t="s">
        <v>1551</v>
      </c>
      <c r="B195" s="149" t="s">
        <v>1101</v>
      </c>
      <c r="C195" s="149" t="s">
        <v>1552</v>
      </c>
      <c r="D195" s="149" t="s">
        <v>1091</v>
      </c>
      <c r="E195" s="150" t="s">
        <v>1160</v>
      </c>
      <c r="F195" s="90" t="s">
        <v>1553</v>
      </c>
      <c r="G195" s="90" t="s">
        <v>1093</v>
      </c>
      <c r="H195" s="90" t="s">
        <v>6507</v>
      </c>
      <c r="I195" s="90" t="s">
        <v>1093</v>
      </c>
      <c r="J195" s="90" t="s">
        <v>6508</v>
      </c>
      <c r="K195" s="90" t="s">
        <v>1093</v>
      </c>
      <c r="L195" s="156">
        <v>205741.0314336</v>
      </c>
      <c r="M195" s="90" t="s">
        <v>1510</v>
      </c>
      <c r="N195" s="156">
        <v>259589789.509029</v>
      </c>
      <c r="O195" s="90" t="s">
        <v>10223</v>
      </c>
    </row>
    <row r="196" spans="1:15" ht="24" customHeight="1">
      <c r="A196" s="90" t="s">
        <v>1590</v>
      </c>
      <c r="B196" s="149" t="s">
        <v>1101</v>
      </c>
      <c r="C196" s="149" t="s">
        <v>1591</v>
      </c>
      <c r="D196" s="149" t="s">
        <v>1091</v>
      </c>
      <c r="E196" s="150" t="s">
        <v>1137</v>
      </c>
      <c r="F196" s="90" t="s">
        <v>6509</v>
      </c>
      <c r="G196" s="90" t="s">
        <v>1093</v>
      </c>
      <c r="H196" s="90" t="s">
        <v>6510</v>
      </c>
      <c r="I196" s="90" t="s">
        <v>1093</v>
      </c>
      <c r="J196" s="90" t="s">
        <v>6511</v>
      </c>
      <c r="K196" s="90" t="s">
        <v>1093</v>
      </c>
      <c r="L196" s="156">
        <v>204107.47669736549</v>
      </c>
      <c r="M196" s="90" t="s">
        <v>1510</v>
      </c>
      <c r="N196" s="156">
        <v>259793896.985726</v>
      </c>
      <c r="O196" s="90" t="s">
        <v>10224</v>
      </c>
    </row>
    <row r="197" spans="1:15" ht="24" customHeight="1">
      <c r="A197" s="90" t="s">
        <v>1003</v>
      </c>
      <c r="B197" s="149" t="s">
        <v>1126</v>
      </c>
      <c r="C197" s="149" t="s">
        <v>485</v>
      </c>
      <c r="D197" s="149" t="s">
        <v>1127</v>
      </c>
      <c r="E197" s="150" t="s">
        <v>254</v>
      </c>
      <c r="F197" s="90" t="s">
        <v>6512</v>
      </c>
      <c r="G197" s="90" t="s">
        <v>1093</v>
      </c>
      <c r="H197" s="90" t="s">
        <v>6513</v>
      </c>
      <c r="I197" s="90" t="s">
        <v>1093</v>
      </c>
      <c r="J197" s="90" t="s">
        <v>6514</v>
      </c>
      <c r="K197" s="90" t="s">
        <v>1093</v>
      </c>
      <c r="L197" s="156">
        <v>202657.85653362601</v>
      </c>
      <c r="M197" s="90" t="s">
        <v>1510</v>
      </c>
      <c r="N197" s="156">
        <v>259996554.84226</v>
      </c>
      <c r="O197" s="90" t="s">
        <v>10225</v>
      </c>
    </row>
    <row r="198" spans="1:15" ht="60" customHeight="1">
      <c r="A198" s="90" t="s">
        <v>1545</v>
      </c>
      <c r="B198" s="149" t="s">
        <v>1126</v>
      </c>
      <c r="C198" s="149" t="s">
        <v>1546</v>
      </c>
      <c r="D198" s="149" t="s">
        <v>513</v>
      </c>
      <c r="E198" s="150" t="s">
        <v>1096</v>
      </c>
      <c r="F198" s="90" t="s">
        <v>1547</v>
      </c>
      <c r="G198" s="90" t="s">
        <v>1093</v>
      </c>
      <c r="H198" s="90" t="s">
        <v>6515</v>
      </c>
      <c r="I198" s="90" t="s">
        <v>1093</v>
      </c>
      <c r="J198" s="90" t="s">
        <v>6516</v>
      </c>
      <c r="K198" s="90" t="s">
        <v>1093</v>
      </c>
      <c r="L198" s="156">
        <v>202292.58250995199</v>
      </c>
      <c r="M198" s="90" t="s">
        <v>1510</v>
      </c>
      <c r="N198" s="156">
        <v>260198847.42477</v>
      </c>
      <c r="O198" s="90" t="s">
        <v>9854</v>
      </c>
    </row>
    <row r="199" spans="1:15" ht="24" customHeight="1">
      <c r="A199" s="90" t="s">
        <v>1295</v>
      </c>
      <c r="B199" s="149" t="s">
        <v>1126</v>
      </c>
      <c r="C199" s="149" t="s">
        <v>1296</v>
      </c>
      <c r="D199" s="149" t="s">
        <v>1091</v>
      </c>
      <c r="E199" s="150" t="s">
        <v>1096</v>
      </c>
      <c r="F199" s="90" t="s">
        <v>6517</v>
      </c>
      <c r="G199" s="90" t="s">
        <v>1093</v>
      </c>
      <c r="H199" s="90" t="s">
        <v>6518</v>
      </c>
      <c r="I199" s="90" t="s">
        <v>1093</v>
      </c>
      <c r="J199" s="90" t="s">
        <v>6519</v>
      </c>
      <c r="K199" s="90" t="s">
        <v>1093</v>
      </c>
      <c r="L199" s="156">
        <v>201272.28</v>
      </c>
      <c r="M199" s="90" t="s">
        <v>1510</v>
      </c>
      <c r="N199" s="156">
        <v>260400119.70477</v>
      </c>
      <c r="O199" s="90" t="s">
        <v>9855</v>
      </c>
    </row>
    <row r="200" spans="1:15" ht="24" customHeight="1">
      <c r="A200" s="90" t="s">
        <v>1536</v>
      </c>
      <c r="B200" s="149" t="s">
        <v>1089</v>
      </c>
      <c r="C200" s="149" t="s">
        <v>1465</v>
      </c>
      <c r="D200" s="149" t="s">
        <v>1095</v>
      </c>
      <c r="E200" s="150" t="s">
        <v>1160</v>
      </c>
      <c r="F200" s="90" t="s">
        <v>1466</v>
      </c>
      <c r="G200" s="90" t="s">
        <v>1093</v>
      </c>
      <c r="H200" s="90" t="s">
        <v>6520</v>
      </c>
      <c r="I200" s="90" t="s">
        <v>1093</v>
      </c>
      <c r="J200" s="90" t="s">
        <v>6521</v>
      </c>
      <c r="K200" s="90" t="s">
        <v>1093</v>
      </c>
      <c r="L200" s="156">
        <v>200332</v>
      </c>
      <c r="M200" s="90" t="s">
        <v>1510</v>
      </c>
      <c r="N200" s="156">
        <v>260600451.70477</v>
      </c>
      <c r="O200" s="90" t="s">
        <v>9856</v>
      </c>
    </row>
    <row r="201" spans="1:15" ht="24" customHeight="1">
      <c r="A201" s="90" t="s">
        <v>1538</v>
      </c>
      <c r="B201" s="149" t="s">
        <v>1089</v>
      </c>
      <c r="C201" s="149" t="s">
        <v>1539</v>
      </c>
      <c r="D201" s="149" t="s">
        <v>1103</v>
      </c>
      <c r="E201" s="150" t="s">
        <v>1312</v>
      </c>
      <c r="F201" s="90" t="s">
        <v>1097</v>
      </c>
      <c r="G201" s="90" t="s">
        <v>1093</v>
      </c>
      <c r="H201" s="90" t="s">
        <v>6522</v>
      </c>
      <c r="I201" s="90" t="s">
        <v>1093</v>
      </c>
      <c r="J201" s="90" t="s">
        <v>6522</v>
      </c>
      <c r="K201" s="90" t="s">
        <v>1093</v>
      </c>
      <c r="L201" s="156">
        <v>199851.2</v>
      </c>
      <c r="M201" s="90" t="s">
        <v>1510</v>
      </c>
      <c r="N201" s="156">
        <v>260800302.90476999</v>
      </c>
      <c r="O201" s="90" t="s">
        <v>9857</v>
      </c>
    </row>
    <row r="202" spans="1:15" ht="24" customHeight="1">
      <c r="A202" s="90" t="s">
        <v>1002</v>
      </c>
      <c r="B202" s="149" t="s">
        <v>1126</v>
      </c>
      <c r="C202" s="149" t="s">
        <v>466</v>
      </c>
      <c r="D202" s="149" t="s">
        <v>1127</v>
      </c>
      <c r="E202" s="150" t="s">
        <v>254</v>
      </c>
      <c r="F202" s="90" t="s">
        <v>6523</v>
      </c>
      <c r="G202" s="90" t="s">
        <v>1093</v>
      </c>
      <c r="H202" s="90" t="s">
        <v>6524</v>
      </c>
      <c r="I202" s="90" t="s">
        <v>1093</v>
      </c>
      <c r="J202" s="90" t="s">
        <v>6525</v>
      </c>
      <c r="K202" s="90" t="s">
        <v>1093</v>
      </c>
      <c r="L202" s="156">
        <v>198614.55265621201</v>
      </c>
      <c r="M202" s="90" t="s">
        <v>1510</v>
      </c>
      <c r="N202" s="156">
        <v>260998917.45742601</v>
      </c>
      <c r="O202" s="90" t="s">
        <v>10226</v>
      </c>
    </row>
    <row r="203" spans="1:15" ht="24" customHeight="1">
      <c r="A203" s="90" t="s">
        <v>1554</v>
      </c>
      <c r="B203" s="149" t="s">
        <v>1101</v>
      </c>
      <c r="C203" s="149" t="s">
        <v>1555</v>
      </c>
      <c r="D203" s="149" t="s">
        <v>1091</v>
      </c>
      <c r="E203" s="150" t="s">
        <v>1109</v>
      </c>
      <c r="F203" s="90" t="s">
        <v>1556</v>
      </c>
      <c r="G203" s="90" t="s">
        <v>1093</v>
      </c>
      <c r="H203" s="90" t="s">
        <v>3229</v>
      </c>
      <c r="I203" s="90" t="s">
        <v>1093</v>
      </c>
      <c r="J203" s="90" t="s">
        <v>6526</v>
      </c>
      <c r="K203" s="90" t="s">
        <v>1093</v>
      </c>
      <c r="L203" s="156">
        <v>198479.98800000001</v>
      </c>
      <c r="M203" s="90" t="s">
        <v>1510</v>
      </c>
      <c r="N203" s="156">
        <v>261197397.44542599</v>
      </c>
      <c r="O203" s="90" t="s">
        <v>10227</v>
      </c>
    </row>
    <row r="204" spans="1:15" ht="24" customHeight="1">
      <c r="A204" s="90" t="s">
        <v>1557</v>
      </c>
      <c r="B204" s="149" t="s">
        <v>1558</v>
      </c>
      <c r="C204" s="149" t="s">
        <v>1559</v>
      </c>
      <c r="D204" s="149" t="s">
        <v>1091</v>
      </c>
      <c r="E204" s="150" t="s">
        <v>1137</v>
      </c>
      <c r="F204" s="90" t="s">
        <v>1560</v>
      </c>
      <c r="G204" s="90" t="s">
        <v>1093</v>
      </c>
      <c r="H204" s="90" t="s">
        <v>6527</v>
      </c>
      <c r="I204" s="90" t="s">
        <v>1093</v>
      </c>
      <c r="J204" s="90" t="s">
        <v>6528</v>
      </c>
      <c r="K204" s="90" t="s">
        <v>1093</v>
      </c>
      <c r="L204" s="156">
        <v>191300.18400000001</v>
      </c>
      <c r="M204" s="90" t="s">
        <v>1510</v>
      </c>
      <c r="N204" s="156">
        <v>261388697.629426</v>
      </c>
      <c r="O204" s="90" t="s">
        <v>9858</v>
      </c>
    </row>
    <row r="205" spans="1:15" ht="36" customHeight="1">
      <c r="A205" s="90" t="s">
        <v>1561</v>
      </c>
      <c r="B205" s="149" t="s">
        <v>1126</v>
      </c>
      <c r="C205" s="149" t="s">
        <v>1562</v>
      </c>
      <c r="D205" s="149" t="s">
        <v>1091</v>
      </c>
      <c r="E205" s="150" t="s">
        <v>1195</v>
      </c>
      <c r="F205" s="90" t="s">
        <v>1563</v>
      </c>
      <c r="G205" s="90" t="s">
        <v>1093</v>
      </c>
      <c r="H205" s="90" t="s">
        <v>6529</v>
      </c>
      <c r="I205" s="90" t="s">
        <v>1093</v>
      </c>
      <c r="J205" s="90" t="s">
        <v>6530</v>
      </c>
      <c r="K205" s="90" t="s">
        <v>1093</v>
      </c>
      <c r="L205" s="156">
        <v>190997.44836479999</v>
      </c>
      <c r="M205" s="90" t="s">
        <v>1510</v>
      </c>
      <c r="N205" s="156">
        <v>261579695.07779101</v>
      </c>
      <c r="O205" s="90" t="s">
        <v>10228</v>
      </c>
    </row>
    <row r="206" spans="1:15" ht="36" customHeight="1">
      <c r="A206" s="90" t="s">
        <v>1568</v>
      </c>
      <c r="B206" s="149" t="s">
        <v>1089</v>
      </c>
      <c r="C206" s="149" t="s">
        <v>1569</v>
      </c>
      <c r="D206" s="149" t="s">
        <v>1091</v>
      </c>
      <c r="E206" s="150" t="s">
        <v>1109</v>
      </c>
      <c r="F206" s="90" t="s">
        <v>1119</v>
      </c>
      <c r="G206" s="90" t="s">
        <v>1093</v>
      </c>
      <c r="H206" s="90" t="s">
        <v>6531</v>
      </c>
      <c r="I206" s="90" t="s">
        <v>1093</v>
      </c>
      <c r="J206" s="90" t="s">
        <v>6532</v>
      </c>
      <c r="K206" s="90" t="s">
        <v>1093</v>
      </c>
      <c r="L206" s="156">
        <v>188000</v>
      </c>
      <c r="M206" s="90" t="s">
        <v>1537</v>
      </c>
      <c r="N206" s="156">
        <v>261767695.07779101</v>
      </c>
      <c r="O206" s="90" t="s">
        <v>9859</v>
      </c>
    </row>
    <row r="207" spans="1:15" ht="72" customHeight="1">
      <c r="A207" s="90" t="s">
        <v>1459</v>
      </c>
      <c r="B207" s="149" t="s">
        <v>1126</v>
      </c>
      <c r="C207" s="149" t="s">
        <v>1460</v>
      </c>
      <c r="D207" s="149" t="s">
        <v>513</v>
      </c>
      <c r="E207" s="150" t="s">
        <v>254</v>
      </c>
      <c r="F207" s="90" t="s">
        <v>9860</v>
      </c>
      <c r="G207" s="90" t="s">
        <v>1093</v>
      </c>
      <c r="H207" s="90" t="s">
        <v>1273</v>
      </c>
      <c r="I207" s="90" t="s">
        <v>1093</v>
      </c>
      <c r="J207" s="90" t="s">
        <v>9861</v>
      </c>
      <c r="K207" s="90" t="s">
        <v>1093</v>
      </c>
      <c r="L207" s="156">
        <v>180552.724853886</v>
      </c>
      <c r="M207" s="90" t="s">
        <v>1537</v>
      </c>
      <c r="N207" s="156">
        <v>261948247.802645</v>
      </c>
      <c r="O207" s="90" t="s">
        <v>10229</v>
      </c>
    </row>
    <row r="208" spans="1:15" ht="24" customHeight="1">
      <c r="A208" s="90" t="s">
        <v>1005</v>
      </c>
      <c r="B208" s="149" t="s">
        <v>1126</v>
      </c>
      <c r="C208" s="149" t="s">
        <v>501</v>
      </c>
      <c r="D208" s="149" t="s">
        <v>1127</v>
      </c>
      <c r="E208" s="150" t="s">
        <v>254</v>
      </c>
      <c r="F208" s="90" t="s">
        <v>9862</v>
      </c>
      <c r="G208" s="90" t="s">
        <v>1093</v>
      </c>
      <c r="H208" s="90" t="s">
        <v>6154</v>
      </c>
      <c r="I208" s="90" t="s">
        <v>1093</v>
      </c>
      <c r="J208" s="90" t="s">
        <v>9863</v>
      </c>
      <c r="K208" s="90" t="s">
        <v>1093</v>
      </c>
      <c r="L208" s="156">
        <v>180163.20185526001</v>
      </c>
      <c r="M208" s="90" t="s">
        <v>1537</v>
      </c>
      <c r="N208" s="156">
        <v>262128411.0045</v>
      </c>
      <c r="O208" s="90" t="s">
        <v>10230</v>
      </c>
    </row>
    <row r="209" spans="1:15" ht="24" customHeight="1">
      <c r="A209" s="90" t="s">
        <v>1564</v>
      </c>
      <c r="B209" s="149" t="s">
        <v>1089</v>
      </c>
      <c r="C209" s="149" t="s">
        <v>1565</v>
      </c>
      <c r="D209" s="149" t="s">
        <v>1095</v>
      </c>
      <c r="E209" s="150" t="s">
        <v>1160</v>
      </c>
      <c r="F209" s="90" t="s">
        <v>1456</v>
      </c>
      <c r="G209" s="90" t="s">
        <v>1093</v>
      </c>
      <c r="H209" s="90" t="s">
        <v>6166</v>
      </c>
      <c r="I209" s="90" t="s">
        <v>1093</v>
      </c>
      <c r="J209" s="90" t="s">
        <v>6272</v>
      </c>
      <c r="K209" s="90" t="s">
        <v>1093</v>
      </c>
      <c r="L209" s="156">
        <v>180000</v>
      </c>
      <c r="M209" s="90" t="s">
        <v>1537</v>
      </c>
      <c r="N209" s="156">
        <v>262308411.0045</v>
      </c>
      <c r="O209" s="90" t="s">
        <v>10231</v>
      </c>
    </row>
    <row r="210" spans="1:15" ht="24" customHeight="1">
      <c r="A210" s="90" t="s">
        <v>1704</v>
      </c>
      <c r="B210" s="149" t="s">
        <v>1101</v>
      </c>
      <c r="C210" s="149" t="s">
        <v>1705</v>
      </c>
      <c r="D210" s="149" t="s">
        <v>513</v>
      </c>
      <c r="E210" s="150" t="s">
        <v>1096</v>
      </c>
      <c r="F210" s="90" t="s">
        <v>6535</v>
      </c>
      <c r="G210" s="90" t="s">
        <v>534</v>
      </c>
      <c r="H210" s="90" t="s">
        <v>6536</v>
      </c>
      <c r="I210" s="90" t="s">
        <v>6537</v>
      </c>
      <c r="J210" s="90" t="s">
        <v>6538</v>
      </c>
      <c r="K210" s="90" t="s">
        <v>1217</v>
      </c>
      <c r="L210" s="156">
        <v>179668.15939996642</v>
      </c>
      <c r="M210" s="90" t="s">
        <v>1537</v>
      </c>
      <c r="N210" s="156">
        <v>262488079.16389999</v>
      </c>
      <c r="O210" s="90" t="s">
        <v>9864</v>
      </c>
    </row>
    <row r="211" spans="1:15" ht="36" customHeight="1">
      <c r="A211" s="90" t="s">
        <v>1576</v>
      </c>
      <c r="B211" s="149" t="s">
        <v>1126</v>
      </c>
      <c r="C211" s="149" t="s">
        <v>1577</v>
      </c>
      <c r="D211" s="149" t="s">
        <v>1091</v>
      </c>
      <c r="E211" s="150" t="s">
        <v>1195</v>
      </c>
      <c r="F211" s="90" t="s">
        <v>6540</v>
      </c>
      <c r="G211" s="90" t="s">
        <v>1093</v>
      </c>
      <c r="H211" s="90" t="s">
        <v>4372</v>
      </c>
      <c r="I211" s="90" t="s">
        <v>1093</v>
      </c>
      <c r="J211" s="90" t="s">
        <v>6541</v>
      </c>
      <c r="K211" s="90" t="s">
        <v>1093</v>
      </c>
      <c r="L211" s="156">
        <v>176881.8369582</v>
      </c>
      <c r="M211" s="90" t="s">
        <v>1537</v>
      </c>
      <c r="N211" s="156">
        <v>262664961.00085801</v>
      </c>
      <c r="O211" s="90" t="s">
        <v>9865</v>
      </c>
    </row>
    <row r="212" spans="1:15" ht="36" customHeight="1">
      <c r="A212" s="90" t="s">
        <v>1578</v>
      </c>
      <c r="B212" s="149" t="s">
        <v>1126</v>
      </c>
      <c r="C212" s="149" t="s">
        <v>1579</v>
      </c>
      <c r="D212" s="149" t="s">
        <v>1091</v>
      </c>
      <c r="E212" s="150" t="s">
        <v>1137</v>
      </c>
      <c r="F212" s="90" t="s">
        <v>1580</v>
      </c>
      <c r="G212" s="90" t="s">
        <v>1093</v>
      </c>
      <c r="H212" s="90" t="s">
        <v>4400</v>
      </c>
      <c r="I212" s="90" t="s">
        <v>1093</v>
      </c>
      <c r="J212" s="90" t="s">
        <v>6543</v>
      </c>
      <c r="K212" s="90" t="s">
        <v>1093</v>
      </c>
      <c r="L212" s="156">
        <v>176834.54399999999</v>
      </c>
      <c r="M212" s="90" t="s">
        <v>1537</v>
      </c>
      <c r="N212" s="156">
        <v>262841795.54485801</v>
      </c>
      <c r="O212" s="90" t="s">
        <v>9866</v>
      </c>
    </row>
    <row r="213" spans="1:15" ht="24" customHeight="1">
      <c r="A213" s="90" t="s">
        <v>509</v>
      </c>
      <c r="B213" s="149" t="s">
        <v>1101</v>
      </c>
      <c r="C213" s="149" t="s">
        <v>510</v>
      </c>
      <c r="D213" s="149" t="s">
        <v>1127</v>
      </c>
      <c r="E213" s="150" t="s">
        <v>508</v>
      </c>
      <c r="F213" s="90" t="s">
        <v>9867</v>
      </c>
      <c r="G213" s="90" t="s">
        <v>1093</v>
      </c>
      <c r="H213" s="90" t="s">
        <v>6552</v>
      </c>
      <c r="I213" s="90" t="s">
        <v>1093</v>
      </c>
      <c r="J213" s="90" t="s">
        <v>9868</v>
      </c>
      <c r="K213" s="90" t="s">
        <v>1093</v>
      </c>
      <c r="L213" s="156">
        <v>176373.89788816837</v>
      </c>
      <c r="M213" s="90" t="s">
        <v>1537</v>
      </c>
      <c r="N213" s="156">
        <v>263018169.44274601</v>
      </c>
      <c r="O213" s="90" t="s">
        <v>6533</v>
      </c>
    </row>
    <row r="214" spans="1:15" ht="24" customHeight="1">
      <c r="A214" s="90" t="s">
        <v>9869</v>
      </c>
      <c r="B214" s="149" t="s">
        <v>1089</v>
      </c>
      <c r="C214" s="149" t="s">
        <v>9870</v>
      </c>
      <c r="D214" s="149" t="s">
        <v>1091</v>
      </c>
      <c r="E214" s="150" t="s">
        <v>1109</v>
      </c>
      <c r="F214" s="90" t="s">
        <v>1581</v>
      </c>
      <c r="G214" s="90" t="s">
        <v>1093</v>
      </c>
      <c r="H214" s="90" t="s">
        <v>9871</v>
      </c>
      <c r="I214" s="90" t="s">
        <v>1093</v>
      </c>
      <c r="J214" s="90" t="s">
        <v>9872</v>
      </c>
      <c r="K214" s="90" t="s">
        <v>1093</v>
      </c>
      <c r="L214" s="156">
        <v>176346.72</v>
      </c>
      <c r="M214" s="90" t="s">
        <v>1537</v>
      </c>
      <c r="N214" s="156">
        <v>263194516.16274601</v>
      </c>
      <c r="O214" s="90" t="s">
        <v>6534</v>
      </c>
    </row>
    <row r="215" spans="1:15" ht="24" customHeight="1">
      <c r="A215" s="90" t="s">
        <v>1582</v>
      </c>
      <c r="B215" s="149" t="s">
        <v>1126</v>
      </c>
      <c r="C215" s="149" t="s">
        <v>1583</v>
      </c>
      <c r="D215" s="149" t="s">
        <v>1091</v>
      </c>
      <c r="E215" s="150" t="s">
        <v>1096</v>
      </c>
      <c r="F215" s="90" t="s">
        <v>1584</v>
      </c>
      <c r="G215" s="90" t="s">
        <v>1093</v>
      </c>
      <c r="H215" s="90" t="s">
        <v>6544</v>
      </c>
      <c r="I215" s="90" t="s">
        <v>1093</v>
      </c>
      <c r="J215" s="90" t="s">
        <v>6545</v>
      </c>
      <c r="K215" s="90" t="s">
        <v>1093</v>
      </c>
      <c r="L215" s="156">
        <v>174582.50912</v>
      </c>
      <c r="M215" s="90" t="s">
        <v>1537</v>
      </c>
      <c r="N215" s="156">
        <v>263369098.671866</v>
      </c>
      <c r="O215" s="90" t="s">
        <v>6539</v>
      </c>
    </row>
    <row r="216" spans="1:15" ht="48" customHeight="1">
      <c r="A216" s="90" t="s">
        <v>1571</v>
      </c>
      <c r="B216" s="149" t="s">
        <v>1089</v>
      </c>
      <c r="C216" s="149" t="s">
        <v>1572</v>
      </c>
      <c r="D216" s="149" t="s">
        <v>1095</v>
      </c>
      <c r="E216" s="150" t="s">
        <v>1109</v>
      </c>
      <c r="F216" s="90" t="s">
        <v>1157</v>
      </c>
      <c r="G216" s="90" t="s">
        <v>1093</v>
      </c>
      <c r="H216" s="90" t="s">
        <v>6546</v>
      </c>
      <c r="I216" s="90" t="s">
        <v>1093</v>
      </c>
      <c r="J216" s="90" t="s">
        <v>6547</v>
      </c>
      <c r="K216" s="90" t="s">
        <v>1093</v>
      </c>
      <c r="L216" s="156">
        <v>173220.2</v>
      </c>
      <c r="M216" s="90" t="s">
        <v>1537</v>
      </c>
      <c r="N216" s="156">
        <v>263542318.87186599</v>
      </c>
      <c r="O216" s="90" t="s">
        <v>6542</v>
      </c>
    </row>
    <row r="217" spans="1:15" ht="72" customHeight="1">
      <c r="A217" s="90" t="s">
        <v>1597</v>
      </c>
      <c r="B217" s="149" t="s">
        <v>1101</v>
      </c>
      <c r="C217" s="149" t="s">
        <v>1598</v>
      </c>
      <c r="D217" s="149" t="s">
        <v>1091</v>
      </c>
      <c r="E217" s="150" t="s">
        <v>1109</v>
      </c>
      <c r="F217" s="90" t="s">
        <v>1599</v>
      </c>
      <c r="G217" s="90" t="s">
        <v>1093</v>
      </c>
      <c r="H217" s="90" t="s">
        <v>6548</v>
      </c>
      <c r="I217" s="90" t="s">
        <v>1093</v>
      </c>
      <c r="J217" s="90" t="s">
        <v>6549</v>
      </c>
      <c r="K217" s="90" t="s">
        <v>1093</v>
      </c>
      <c r="L217" s="156">
        <v>173167.6416</v>
      </c>
      <c r="M217" s="90" t="s">
        <v>1537</v>
      </c>
      <c r="N217" s="156">
        <v>263715486.513466</v>
      </c>
      <c r="O217" s="90" t="s">
        <v>1540</v>
      </c>
    </row>
    <row r="218" spans="1:15" ht="36" customHeight="1">
      <c r="A218" s="90" t="s">
        <v>1587</v>
      </c>
      <c r="B218" s="149" t="s">
        <v>1089</v>
      </c>
      <c r="C218" s="149" t="s">
        <v>1588</v>
      </c>
      <c r="D218" s="149" t="s">
        <v>1091</v>
      </c>
      <c r="E218" s="150" t="s">
        <v>1109</v>
      </c>
      <c r="F218" s="90" t="s">
        <v>1589</v>
      </c>
      <c r="G218" s="90" t="s">
        <v>1093</v>
      </c>
      <c r="H218" s="90" t="s">
        <v>6550</v>
      </c>
      <c r="I218" s="90" t="s">
        <v>1093</v>
      </c>
      <c r="J218" s="90" t="s">
        <v>6551</v>
      </c>
      <c r="K218" s="90" t="s">
        <v>1093</v>
      </c>
      <c r="L218" s="156">
        <v>173115.85</v>
      </c>
      <c r="M218" s="90" t="s">
        <v>1537</v>
      </c>
      <c r="N218" s="156">
        <v>263888602.36346599</v>
      </c>
      <c r="O218" s="90" t="s">
        <v>9873</v>
      </c>
    </row>
    <row r="219" spans="1:15" ht="24" customHeight="1">
      <c r="A219" s="90" t="s">
        <v>1611</v>
      </c>
      <c r="B219" s="149" t="s">
        <v>1089</v>
      </c>
      <c r="C219" s="149" t="s">
        <v>1612</v>
      </c>
      <c r="D219" s="149" t="s">
        <v>1311</v>
      </c>
      <c r="E219" s="150" t="s">
        <v>1312</v>
      </c>
      <c r="F219" s="90" t="s">
        <v>1313</v>
      </c>
      <c r="G219" s="90" t="s">
        <v>1093</v>
      </c>
      <c r="H219" s="90" t="s">
        <v>1613</v>
      </c>
      <c r="I219" s="90" t="s">
        <v>1093</v>
      </c>
      <c r="J219" s="90" t="s">
        <v>1614</v>
      </c>
      <c r="K219" s="90" t="s">
        <v>1093</v>
      </c>
      <c r="L219" s="156">
        <v>172633.24100000001</v>
      </c>
      <c r="M219" s="90" t="s">
        <v>1537</v>
      </c>
      <c r="N219" s="156">
        <v>264061235.60446599</v>
      </c>
      <c r="O219" s="90" t="s">
        <v>9874</v>
      </c>
    </row>
    <row r="220" spans="1:15" ht="24" customHeight="1">
      <c r="A220" s="90" t="s">
        <v>1592</v>
      </c>
      <c r="B220" s="149" t="s">
        <v>1126</v>
      </c>
      <c r="C220" s="149" t="s">
        <v>1593</v>
      </c>
      <c r="D220" s="149" t="s">
        <v>1091</v>
      </c>
      <c r="E220" s="150" t="s">
        <v>1096</v>
      </c>
      <c r="F220" s="90" t="s">
        <v>1594</v>
      </c>
      <c r="G220" s="90" t="s">
        <v>1093</v>
      </c>
      <c r="H220" s="90" t="s">
        <v>6554</v>
      </c>
      <c r="I220" s="90" t="s">
        <v>1093</v>
      </c>
      <c r="J220" s="90" t="s">
        <v>6555</v>
      </c>
      <c r="K220" s="90" t="s">
        <v>1093</v>
      </c>
      <c r="L220" s="156">
        <v>168892.31039999999</v>
      </c>
      <c r="M220" s="90" t="s">
        <v>1537</v>
      </c>
      <c r="N220" s="156">
        <v>264230127.914866</v>
      </c>
      <c r="O220" s="90" t="s">
        <v>9875</v>
      </c>
    </row>
    <row r="221" spans="1:15" ht="24" customHeight="1">
      <c r="A221" s="90" t="s">
        <v>1586</v>
      </c>
      <c r="B221" s="149" t="s">
        <v>1089</v>
      </c>
      <c r="C221" s="149" t="s">
        <v>1478</v>
      </c>
      <c r="D221" s="149" t="s">
        <v>1095</v>
      </c>
      <c r="E221" s="150" t="s">
        <v>1344</v>
      </c>
      <c r="F221" s="90" t="s">
        <v>1097</v>
      </c>
      <c r="G221" s="90" t="s">
        <v>1093</v>
      </c>
      <c r="H221" s="90" t="s">
        <v>6557</v>
      </c>
      <c r="I221" s="90" t="s">
        <v>1093</v>
      </c>
      <c r="J221" s="90" t="s">
        <v>6557</v>
      </c>
      <c r="K221" s="90" t="s">
        <v>1093</v>
      </c>
      <c r="L221" s="156">
        <v>164166.67000000001</v>
      </c>
      <c r="M221" s="90" t="s">
        <v>1537</v>
      </c>
      <c r="N221" s="156">
        <v>264394294.58486599</v>
      </c>
      <c r="O221" s="90" t="s">
        <v>10232</v>
      </c>
    </row>
    <row r="222" spans="1:15" ht="24" customHeight="1">
      <c r="A222" s="90" t="s">
        <v>1625</v>
      </c>
      <c r="B222" s="149" t="s">
        <v>1089</v>
      </c>
      <c r="C222" s="149" t="s">
        <v>1626</v>
      </c>
      <c r="D222" s="149" t="s">
        <v>1311</v>
      </c>
      <c r="E222" s="150" t="s">
        <v>1312</v>
      </c>
      <c r="F222" s="90" t="s">
        <v>1313</v>
      </c>
      <c r="G222" s="90" t="s">
        <v>1093</v>
      </c>
      <c r="H222" s="90" t="s">
        <v>1627</v>
      </c>
      <c r="I222" s="90" t="s">
        <v>1093</v>
      </c>
      <c r="J222" s="90" t="s">
        <v>1628</v>
      </c>
      <c r="K222" s="90" t="s">
        <v>1093</v>
      </c>
      <c r="L222" s="156">
        <v>162022.685</v>
      </c>
      <c r="M222" s="90" t="s">
        <v>1537</v>
      </c>
      <c r="N222" s="156">
        <v>264556317.26986599</v>
      </c>
      <c r="O222" s="90" t="s">
        <v>6553</v>
      </c>
    </row>
    <row r="223" spans="1:15" ht="60" customHeight="1">
      <c r="A223" s="90" t="s">
        <v>1600</v>
      </c>
      <c r="B223" s="149" t="s">
        <v>1558</v>
      </c>
      <c r="C223" s="149" t="s">
        <v>1601</v>
      </c>
      <c r="D223" s="149" t="s">
        <v>1091</v>
      </c>
      <c r="E223" s="150" t="s">
        <v>1137</v>
      </c>
      <c r="F223" s="90" t="s">
        <v>1602</v>
      </c>
      <c r="G223" s="90" t="s">
        <v>1093</v>
      </c>
      <c r="H223" s="90" t="s">
        <v>6559</v>
      </c>
      <c r="I223" s="90" t="s">
        <v>1093</v>
      </c>
      <c r="J223" s="90" t="s">
        <v>6560</v>
      </c>
      <c r="K223" s="90" t="s">
        <v>1093</v>
      </c>
      <c r="L223" s="156">
        <v>161288.75</v>
      </c>
      <c r="M223" s="90" t="s">
        <v>1537</v>
      </c>
      <c r="N223" s="156">
        <v>264717606.01986599</v>
      </c>
      <c r="O223" s="90" t="s">
        <v>10233</v>
      </c>
    </row>
    <row r="224" spans="1:15" ht="36" customHeight="1">
      <c r="A224" s="90" t="s">
        <v>1595</v>
      </c>
      <c r="B224" s="149" t="s">
        <v>1101</v>
      </c>
      <c r="C224" s="149" t="s">
        <v>1596</v>
      </c>
      <c r="D224" s="149" t="s">
        <v>1091</v>
      </c>
      <c r="E224" s="150" t="s">
        <v>1167</v>
      </c>
      <c r="F224" s="90" t="s">
        <v>6561</v>
      </c>
      <c r="G224" s="90" t="s">
        <v>1093</v>
      </c>
      <c r="H224" s="90" t="s">
        <v>5700</v>
      </c>
      <c r="I224" s="90" t="s">
        <v>1093</v>
      </c>
      <c r="J224" s="90" t="s">
        <v>6562</v>
      </c>
      <c r="K224" s="90" t="s">
        <v>1093</v>
      </c>
      <c r="L224" s="156">
        <v>160448.58513586412</v>
      </c>
      <c r="M224" s="90" t="s">
        <v>1537</v>
      </c>
      <c r="N224" s="156">
        <v>264878054.60500199</v>
      </c>
      <c r="O224" s="90" t="s">
        <v>6556</v>
      </c>
    </row>
    <row r="225" spans="1:15" ht="24" customHeight="1">
      <c r="A225" s="90" t="s">
        <v>1742</v>
      </c>
      <c r="B225" s="149" t="s">
        <v>1101</v>
      </c>
      <c r="C225" s="149" t="s">
        <v>1743</v>
      </c>
      <c r="D225" s="149" t="s">
        <v>1091</v>
      </c>
      <c r="E225" s="150" t="s">
        <v>1137</v>
      </c>
      <c r="F225" s="90" t="s">
        <v>6564</v>
      </c>
      <c r="G225" s="90" t="s">
        <v>1093</v>
      </c>
      <c r="H225" s="90" t="s">
        <v>6565</v>
      </c>
      <c r="I225" s="90" t="s">
        <v>1093</v>
      </c>
      <c r="J225" s="90" t="s">
        <v>6566</v>
      </c>
      <c r="K225" s="90" t="s">
        <v>1093</v>
      </c>
      <c r="L225" s="156">
        <v>159565.91327576758</v>
      </c>
      <c r="M225" s="90" t="s">
        <v>1570</v>
      </c>
      <c r="N225" s="156">
        <v>265037620.518278</v>
      </c>
      <c r="O225" s="90" t="s">
        <v>10234</v>
      </c>
    </row>
    <row r="226" spans="1:15" ht="36" customHeight="1">
      <c r="A226" s="90" t="s">
        <v>1623</v>
      </c>
      <c r="B226" s="149" t="s">
        <v>1101</v>
      </c>
      <c r="C226" s="149" t="s">
        <v>1624</v>
      </c>
      <c r="D226" s="149" t="s">
        <v>1091</v>
      </c>
      <c r="E226" s="150" t="s">
        <v>1167</v>
      </c>
      <c r="F226" s="90" t="s">
        <v>9876</v>
      </c>
      <c r="G226" s="90" t="s">
        <v>1093</v>
      </c>
      <c r="H226" s="90" t="s">
        <v>6582</v>
      </c>
      <c r="I226" s="90" t="s">
        <v>1093</v>
      </c>
      <c r="J226" s="90" t="s">
        <v>9877</v>
      </c>
      <c r="K226" s="90" t="s">
        <v>1093</v>
      </c>
      <c r="L226" s="156">
        <v>158879.42150500801</v>
      </c>
      <c r="M226" s="90" t="s">
        <v>1570</v>
      </c>
      <c r="N226" s="156">
        <v>265196499.93978301</v>
      </c>
      <c r="O226" s="90" t="s">
        <v>6558</v>
      </c>
    </row>
    <row r="227" spans="1:15" ht="24" customHeight="1">
      <c r="A227" s="90" t="s">
        <v>1603</v>
      </c>
      <c r="B227" s="149" t="s">
        <v>1089</v>
      </c>
      <c r="C227" s="149" t="s">
        <v>1604</v>
      </c>
      <c r="D227" s="149" t="s">
        <v>1091</v>
      </c>
      <c r="E227" s="150" t="s">
        <v>6568</v>
      </c>
      <c r="F227" s="90" t="s">
        <v>1605</v>
      </c>
      <c r="G227" s="90" t="s">
        <v>1093</v>
      </c>
      <c r="H227" s="90" t="s">
        <v>6569</v>
      </c>
      <c r="I227" s="90" t="s">
        <v>1093</v>
      </c>
      <c r="J227" s="90" t="s">
        <v>6570</v>
      </c>
      <c r="K227" s="90" t="s">
        <v>1093</v>
      </c>
      <c r="L227" s="156">
        <v>157607.34</v>
      </c>
      <c r="M227" s="90" t="s">
        <v>1570</v>
      </c>
      <c r="N227" s="156">
        <v>265354107.27978301</v>
      </c>
      <c r="O227" s="90" t="s">
        <v>10235</v>
      </c>
    </row>
    <row r="228" spans="1:15" ht="24" customHeight="1">
      <c r="A228" s="90" t="s">
        <v>648</v>
      </c>
      <c r="B228" s="149" t="s">
        <v>1101</v>
      </c>
      <c r="C228" s="149" t="s">
        <v>649</v>
      </c>
      <c r="D228" s="149" t="s">
        <v>513</v>
      </c>
      <c r="E228" s="150" t="s">
        <v>1096</v>
      </c>
      <c r="F228" s="90" t="s">
        <v>650</v>
      </c>
      <c r="G228" s="90" t="s">
        <v>534</v>
      </c>
      <c r="H228" s="90" t="s">
        <v>6571</v>
      </c>
      <c r="I228" s="90" t="s">
        <v>6572</v>
      </c>
      <c r="J228" s="90" t="s">
        <v>6573</v>
      </c>
      <c r="K228" s="90" t="s">
        <v>1217</v>
      </c>
      <c r="L228" s="156">
        <v>155958.06374494001</v>
      </c>
      <c r="M228" s="90" t="s">
        <v>1570</v>
      </c>
      <c r="N228" s="156">
        <v>265510065.343528</v>
      </c>
      <c r="O228" s="90" t="s">
        <v>6563</v>
      </c>
    </row>
    <row r="229" spans="1:15" ht="24" customHeight="1">
      <c r="A229" s="90" t="s">
        <v>1639</v>
      </c>
      <c r="B229" s="149" t="s">
        <v>1101</v>
      </c>
      <c r="C229" s="149" t="s">
        <v>1640</v>
      </c>
      <c r="D229" s="149" t="s">
        <v>1091</v>
      </c>
      <c r="E229" s="150" t="s">
        <v>1160</v>
      </c>
      <c r="F229" s="90" t="s">
        <v>6574</v>
      </c>
      <c r="G229" s="90" t="s">
        <v>1093</v>
      </c>
      <c r="H229" s="90" t="s">
        <v>6575</v>
      </c>
      <c r="I229" s="90" t="s">
        <v>1093</v>
      </c>
      <c r="J229" s="90" t="s">
        <v>6576</v>
      </c>
      <c r="K229" s="90" t="s">
        <v>1093</v>
      </c>
      <c r="L229" s="156">
        <v>155506.37025000001</v>
      </c>
      <c r="M229" s="90" t="s">
        <v>1570</v>
      </c>
      <c r="N229" s="156">
        <v>265665571.71377799</v>
      </c>
      <c r="O229" s="90" t="s">
        <v>6567</v>
      </c>
    </row>
    <row r="230" spans="1:15" ht="36" customHeight="1">
      <c r="A230" s="90" t="s">
        <v>1606</v>
      </c>
      <c r="B230" s="149" t="s">
        <v>1089</v>
      </c>
      <c r="C230" s="149" t="s">
        <v>1607</v>
      </c>
      <c r="D230" s="149" t="s">
        <v>1091</v>
      </c>
      <c r="E230" s="150" t="s">
        <v>6568</v>
      </c>
      <c r="F230" s="90" t="s">
        <v>1608</v>
      </c>
      <c r="G230" s="90" t="s">
        <v>1093</v>
      </c>
      <c r="H230" s="90" t="s">
        <v>6577</v>
      </c>
      <c r="I230" s="90" t="s">
        <v>1093</v>
      </c>
      <c r="J230" s="90" t="s">
        <v>6578</v>
      </c>
      <c r="K230" s="90" t="s">
        <v>1093</v>
      </c>
      <c r="L230" s="156">
        <v>153582.76</v>
      </c>
      <c r="M230" s="90" t="s">
        <v>1570</v>
      </c>
      <c r="N230" s="156">
        <v>265819154.47377801</v>
      </c>
      <c r="O230" s="90" t="s">
        <v>10236</v>
      </c>
    </row>
    <row r="231" spans="1:15" ht="24" customHeight="1">
      <c r="A231" s="90" t="s">
        <v>1636</v>
      </c>
      <c r="B231" s="149" t="s">
        <v>1101</v>
      </c>
      <c r="C231" s="149" t="s">
        <v>1637</v>
      </c>
      <c r="D231" s="149" t="s">
        <v>1091</v>
      </c>
      <c r="E231" s="150" t="s">
        <v>1160</v>
      </c>
      <c r="F231" s="90" t="s">
        <v>1638</v>
      </c>
      <c r="G231" s="90" t="s">
        <v>1093</v>
      </c>
      <c r="H231" s="90" t="s">
        <v>6580</v>
      </c>
      <c r="I231" s="90" t="s">
        <v>1093</v>
      </c>
      <c r="J231" s="90" t="s">
        <v>6581</v>
      </c>
      <c r="K231" s="90" t="s">
        <v>1093</v>
      </c>
      <c r="L231" s="156">
        <v>152480.1525</v>
      </c>
      <c r="M231" s="90" t="s">
        <v>1570</v>
      </c>
      <c r="N231" s="156">
        <v>265971634.62627801</v>
      </c>
      <c r="O231" s="90" t="s">
        <v>10237</v>
      </c>
    </row>
    <row r="232" spans="1:15" ht="24" customHeight="1">
      <c r="A232" s="90" t="s">
        <v>1516</v>
      </c>
      <c r="B232" s="149" t="s">
        <v>1126</v>
      </c>
      <c r="C232" s="149" t="s">
        <v>1517</v>
      </c>
      <c r="D232" s="149" t="s">
        <v>513</v>
      </c>
      <c r="E232" s="150" t="s">
        <v>254</v>
      </c>
      <c r="F232" s="90" t="s">
        <v>9850</v>
      </c>
      <c r="G232" s="90" t="s">
        <v>1093</v>
      </c>
      <c r="H232" s="90" t="s">
        <v>6018</v>
      </c>
      <c r="I232" s="90" t="s">
        <v>1093</v>
      </c>
      <c r="J232" s="90" t="s">
        <v>9878</v>
      </c>
      <c r="K232" s="90" t="s">
        <v>1093</v>
      </c>
      <c r="L232" s="156">
        <v>146939.456624832</v>
      </c>
      <c r="M232" s="90" t="s">
        <v>1570</v>
      </c>
      <c r="N232" s="156">
        <v>266118574.082903</v>
      </c>
      <c r="O232" s="90" t="s">
        <v>10238</v>
      </c>
    </row>
    <row r="233" spans="1:15" ht="24" customHeight="1">
      <c r="A233" s="90" t="s">
        <v>516</v>
      </c>
      <c r="B233" s="149" t="s">
        <v>1101</v>
      </c>
      <c r="C233" s="149" t="s">
        <v>517</v>
      </c>
      <c r="D233" s="149" t="s">
        <v>513</v>
      </c>
      <c r="E233" s="150" t="s">
        <v>1096</v>
      </c>
      <c r="F233" s="90" t="s">
        <v>6583</v>
      </c>
      <c r="G233" s="90" t="s">
        <v>6584</v>
      </c>
      <c r="H233" s="90" t="s">
        <v>6585</v>
      </c>
      <c r="I233" s="90" t="s">
        <v>6586</v>
      </c>
      <c r="J233" s="90" t="s">
        <v>6587</v>
      </c>
      <c r="K233" s="90" t="s">
        <v>6588</v>
      </c>
      <c r="L233" s="156">
        <v>146899.53887006777</v>
      </c>
      <c r="M233" s="90" t="s">
        <v>1570</v>
      </c>
      <c r="N233" s="156">
        <v>266265473.621773</v>
      </c>
      <c r="O233" s="90" t="s">
        <v>6579</v>
      </c>
    </row>
    <row r="234" spans="1:15" ht="84" customHeight="1">
      <c r="A234" s="90" t="s">
        <v>1620</v>
      </c>
      <c r="B234" s="149" t="s">
        <v>1101</v>
      </c>
      <c r="C234" s="149" t="s">
        <v>1621</v>
      </c>
      <c r="D234" s="149" t="s">
        <v>1091</v>
      </c>
      <c r="E234" s="150" t="s">
        <v>1160</v>
      </c>
      <c r="F234" s="90" t="s">
        <v>1622</v>
      </c>
      <c r="G234" s="90" t="s">
        <v>1093</v>
      </c>
      <c r="H234" s="90" t="s">
        <v>6589</v>
      </c>
      <c r="I234" s="90" t="s">
        <v>1093</v>
      </c>
      <c r="J234" s="90" t="s">
        <v>6590</v>
      </c>
      <c r="K234" s="90" t="s">
        <v>1093</v>
      </c>
      <c r="L234" s="156">
        <v>145598.93040000001</v>
      </c>
      <c r="M234" s="90" t="s">
        <v>1570</v>
      </c>
      <c r="N234" s="156">
        <v>266411072.55217299</v>
      </c>
      <c r="O234" s="90" t="s">
        <v>9879</v>
      </c>
    </row>
    <row r="235" spans="1:15" ht="24" customHeight="1">
      <c r="A235" s="90" t="s">
        <v>1632</v>
      </c>
      <c r="B235" s="149" t="s">
        <v>1101</v>
      </c>
      <c r="C235" s="149" t="s">
        <v>1633</v>
      </c>
      <c r="D235" s="149" t="s">
        <v>1091</v>
      </c>
      <c r="E235" s="150" t="s">
        <v>1167</v>
      </c>
      <c r="F235" s="90" t="s">
        <v>1634</v>
      </c>
      <c r="G235" s="90" t="s">
        <v>1093</v>
      </c>
      <c r="H235" s="90" t="s">
        <v>6591</v>
      </c>
      <c r="I235" s="90" t="s">
        <v>1093</v>
      </c>
      <c r="J235" s="90" t="s">
        <v>6592</v>
      </c>
      <c r="K235" s="90" t="s">
        <v>1093</v>
      </c>
      <c r="L235" s="156">
        <v>141553.31344137646</v>
      </c>
      <c r="M235" s="90" t="s">
        <v>1570</v>
      </c>
      <c r="N235" s="156">
        <v>266552625.865614</v>
      </c>
      <c r="O235" s="90" t="s">
        <v>10239</v>
      </c>
    </row>
    <row r="236" spans="1:15" ht="24" customHeight="1">
      <c r="A236" s="90" t="s">
        <v>1656</v>
      </c>
      <c r="B236" s="149" t="s">
        <v>1101</v>
      </c>
      <c r="C236" s="149" t="s">
        <v>1657</v>
      </c>
      <c r="D236" s="149" t="s">
        <v>513</v>
      </c>
      <c r="E236" s="150" t="s">
        <v>1096</v>
      </c>
      <c r="F236" s="90" t="s">
        <v>9880</v>
      </c>
      <c r="G236" s="90" t="s">
        <v>534</v>
      </c>
      <c r="H236" s="90" t="s">
        <v>6593</v>
      </c>
      <c r="I236" s="90" t="s">
        <v>6594</v>
      </c>
      <c r="J236" s="90" t="s">
        <v>9881</v>
      </c>
      <c r="K236" s="90" t="s">
        <v>1217</v>
      </c>
      <c r="L236" s="156">
        <v>140091.28152938964</v>
      </c>
      <c r="M236" s="90" t="s">
        <v>1570</v>
      </c>
      <c r="N236" s="156">
        <v>266692717.14714301</v>
      </c>
      <c r="O236" s="90" t="s">
        <v>10240</v>
      </c>
    </row>
    <row r="237" spans="1:15" ht="24" customHeight="1">
      <c r="A237" s="90" t="s">
        <v>630</v>
      </c>
      <c r="B237" s="149" t="s">
        <v>1101</v>
      </c>
      <c r="C237" s="149" t="s">
        <v>631</v>
      </c>
      <c r="D237" s="149" t="s">
        <v>513</v>
      </c>
      <c r="E237" s="150" t="s">
        <v>1096</v>
      </c>
      <c r="F237" s="90" t="s">
        <v>6595</v>
      </c>
      <c r="G237" s="90" t="s">
        <v>632</v>
      </c>
      <c r="H237" s="90" t="s">
        <v>6596</v>
      </c>
      <c r="I237" s="90" t="s">
        <v>6597</v>
      </c>
      <c r="J237" s="90" t="s">
        <v>6598</v>
      </c>
      <c r="K237" s="90" t="s">
        <v>6599</v>
      </c>
      <c r="L237" s="156">
        <v>138309.34961375131</v>
      </c>
      <c r="M237" s="90" t="s">
        <v>1570</v>
      </c>
      <c r="N237" s="156">
        <v>266831026.496757</v>
      </c>
      <c r="O237" s="90" t="s">
        <v>10241</v>
      </c>
    </row>
    <row r="238" spans="1:15" ht="24" customHeight="1">
      <c r="A238" s="90" t="s">
        <v>1629</v>
      </c>
      <c r="B238" s="149" t="s">
        <v>1089</v>
      </c>
      <c r="C238" s="149" t="s">
        <v>1630</v>
      </c>
      <c r="D238" s="149" t="s">
        <v>1091</v>
      </c>
      <c r="E238" s="150" t="s">
        <v>1344</v>
      </c>
      <c r="F238" s="90" t="s">
        <v>1119</v>
      </c>
      <c r="G238" s="90" t="s">
        <v>1093</v>
      </c>
      <c r="H238" s="90" t="s">
        <v>6600</v>
      </c>
      <c r="I238" s="90" t="s">
        <v>1093</v>
      </c>
      <c r="J238" s="90" t="s">
        <v>6601</v>
      </c>
      <c r="K238" s="90" t="s">
        <v>1093</v>
      </c>
      <c r="L238" s="156">
        <v>138241.92000000001</v>
      </c>
      <c r="M238" s="90" t="s">
        <v>1570</v>
      </c>
      <c r="N238" s="156">
        <v>266969268.41675699</v>
      </c>
      <c r="O238" s="90" t="s">
        <v>9882</v>
      </c>
    </row>
    <row r="239" spans="1:15" ht="24" customHeight="1">
      <c r="A239" s="90" t="s">
        <v>1618</v>
      </c>
      <c r="B239" s="149" t="s">
        <v>1089</v>
      </c>
      <c r="C239" s="149" t="s">
        <v>1619</v>
      </c>
      <c r="D239" s="149" t="s">
        <v>1095</v>
      </c>
      <c r="E239" s="150" t="s">
        <v>1109</v>
      </c>
      <c r="F239" s="90" t="s">
        <v>1157</v>
      </c>
      <c r="G239" s="90" t="s">
        <v>1093</v>
      </c>
      <c r="H239" s="90" t="s">
        <v>6602</v>
      </c>
      <c r="I239" s="90" t="s">
        <v>1093</v>
      </c>
      <c r="J239" s="90" t="s">
        <v>6603</v>
      </c>
      <c r="K239" s="90" t="s">
        <v>1093</v>
      </c>
      <c r="L239" s="156">
        <v>136666.68</v>
      </c>
      <c r="M239" s="90" t="s">
        <v>1570</v>
      </c>
      <c r="N239" s="156">
        <v>267105935.09675699</v>
      </c>
      <c r="O239" s="90" t="s">
        <v>10242</v>
      </c>
    </row>
    <row r="240" spans="1:15" ht="48" customHeight="1">
      <c r="A240" s="90" t="s">
        <v>604</v>
      </c>
      <c r="B240" s="149" t="s">
        <v>1101</v>
      </c>
      <c r="C240" s="149" t="s">
        <v>605</v>
      </c>
      <c r="D240" s="149" t="s">
        <v>513</v>
      </c>
      <c r="E240" s="150" t="s">
        <v>1096</v>
      </c>
      <c r="F240" s="90" t="s">
        <v>6604</v>
      </c>
      <c r="G240" s="90" t="s">
        <v>6605</v>
      </c>
      <c r="H240" s="90" t="s">
        <v>6606</v>
      </c>
      <c r="I240" s="90" t="s">
        <v>6607</v>
      </c>
      <c r="J240" s="90" t="s">
        <v>6608</v>
      </c>
      <c r="K240" s="90" t="s">
        <v>6609</v>
      </c>
      <c r="L240" s="156">
        <v>135242.38093866402</v>
      </c>
      <c r="M240" s="90" t="s">
        <v>1570</v>
      </c>
      <c r="N240" s="156">
        <v>267241177.477696</v>
      </c>
      <c r="O240" s="90" t="s">
        <v>10243</v>
      </c>
    </row>
    <row r="241" spans="1:15" ht="60" customHeight="1">
      <c r="A241" s="90" t="s">
        <v>1641</v>
      </c>
      <c r="B241" s="149" t="s">
        <v>1089</v>
      </c>
      <c r="C241" s="149" t="s">
        <v>1642</v>
      </c>
      <c r="D241" s="149" t="s">
        <v>1091</v>
      </c>
      <c r="E241" s="150" t="s">
        <v>1137</v>
      </c>
      <c r="F241" s="90" t="s">
        <v>1643</v>
      </c>
      <c r="G241" s="90" t="s">
        <v>1093</v>
      </c>
      <c r="H241" s="90" t="s">
        <v>6610</v>
      </c>
      <c r="I241" s="90" t="s">
        <v>1093</v>
      </c>
      <c r="J241" s="90" t="s">
        <v>6611</v>
      </c>
      <c r="K241" s="90" t="s">
        <v>1093</v>
      </c>
      <c r="L241" s="156">
        <v>130287.302046</v>
      </c>
      <c r="M241" s="90" t="s">
        <v>1615</v>
      </c>
      <c r="N241" s="156">
        <v>267371464.779742</v>
      </c>
      <c r="O241" s="90" t="s">
        <v>9883</v>
      </c>
    </row>
    <row r="242" spans="1:15" ht="24" customHeight="1">
      <c r="A242" s="90" t="s">
        <v>1644</v>
      </c>
      <c r="B242" s="149" t="s">
        <v>1089</v>
      </c>
      <c r="C242" s="149" t="s">
        <v>1645</v>
      </c>
      <c r="D242" s="149" t="s">
        <v>1091</v>
      </c>
      <c r="E242" s="150" t="s">
        <v>1137</v>
      </c>
      <c r="F242" s="90" t="s">
        <v>1646</v>
      </c>
      <c r="G242" s="90" t="s">
        <v>1093</v>
      </c>
      <c r="H242" s="90" t="s">
        <v>6612</v>
      </c>
      <c r="I242" s="90" t="s">
        <v>1093</v>
      </c>
      <c r="J242" s="90" t="s">
        <v>6613</v>
      </c>
      <c r="K242" s="90" t="s">
        <v>1093</v>
      </c>
      <c r="L242" s="156">
        <v>130236.26</v>
      </c>
      <c r="M242" s="90" t="s">
        <v>1615</v>
      </c>
      <c r="N242" s="156">
        <v>267501701.03974199</v>
      </c>
      <c r="O242" s="90" t="s">
        <v>10244</v>
      </c>
    </row>
    <row r="243" spans="1:15" ht="36" customHeight="1">
      <c r="A243" s="90" t="s">
        <v>1664</v>
      </c>
      <c r="B243" s="149" t="s">
        <v>1101</v>
      </c>
      <c r="C243" s="149" t="s">
        <v>1665</v>
      </c>
      <c r="D243" s="149" t="s">
        <v>1091</v>
      </c>
      <c r="E243" s="150" t="s">
        <v>1160</v>
      </c>
      <c r="F243" s="90" t="s">
        <v>1666</v>
      </c>
      <c r="G243" s="90" t="s">
        <v>1093</v>
      </c>
      <c r="H243" s="90" t="s">
        <v>6614</v>
      </c>
      <c r="I243" s="90" t="s">
        <v>1093</v>
      </c>
      <c r="J243" s="90" t="s">
        <v>6615</v>
      </c>
      <c r="K243" s="90" t="s">
        <v>1093</v>
      </c>
      <c r="L243" s="156">
        <v>130136.84574999999</v>
      </c>
      <c r="M243" s="90" t="s">
        <v>1615</v>
      </c>
      <c r="N243" s="156">
        <v>267631837.885492</v>
      </c>
      <c r="O243" s="90" t="s">
        <v>9884</v>
      </c>
    </row>
    <row r="244" spans="1:15" ht="24" customHeight="1">
      <c r="A244" s="90" t="s">
        <v>1658</v>
      </c>
      <c r="B244" s="149" t="s">
        <v>1101</v>
      </c>
      <c r="C244" s="149" t="s">
        <v>1659</v>
      </c>
      <c r="D244" s="149" t="s">
        <v>1091</v>
      </c>
      <c r="E244" s="150" t="s">
        <v>1109</v>
      </c>
      <c r="F244" s="90" t="s">
        <v>1660</v>
      </c>
      <c r="G244" s="90" t="s">
        <v>1093</v>
      </c>
      <c r="H244" s="90" t="s">
        <v>6616</v>
      </c>
      <c r="I244" s="90" t="s">
        <v>1093</v>
      </c>
      <c r="J244" s="90" t="s">
        <v>6617</v>
      </c>
      <c r="K244" s="90" t="s">
        <v>1093</v>
      </c>
      <c r="L244" s="156">
        <v>129816.60159999999</v>
      </c>
      <c r="M244" s="90" t="s">
        <v>1615</v>
      </c>
      <c r="N244" s="156">
        <v>267761654.48709199</v>
      </c>
      <c r="O244" s="90" t="s">
        <v>9885</v>
      </c>
    </row>
    <row r="245" spans="1:15" ht="24" customHeight="1">
      <c r="A245" s="90" t="s">
        <v>1679</v>
      </c>
      <c r="B245" s="149" t="s">
        <v>1089</v>
      </c>
      <c r="C245" s="149" t="s">
        <v>1680</v>
      </c>
      <c r="D245" s="149" t="s">
        <v>1311</v>
      </c>
      <c r="E245" s="150" t="s">
        <v>1312</v>
      </c>
      <c r="F245" s="90" t="s">
        <v>1681</v>
      </c>
      <c r="G245" s="90" t="s">
        <v>1093</v>
      </c>
      <c r="H245" s="90" t="s">
        <v>1682</v>
      </c>
      <c r="I245" s="90" t="s">
        <v>1093</v>
      </c>
      <c r="J245" s="90" t="s">
        <v>1683</v>
      </c>
      <c r="K245" s="90" t="s">
        <v>1093</v>
      </c>
      <c r="L245" s="156">
        <v>129786.45</v>
      </c>
      <c r="M245" s="90" t="s">
        <v>1615</v>
      </c>
      <c r="N245" s="156">
        <v>267891440.93709201</v>
      </c>
      <c r="O245" s="90" t="s">
        <v>10245</v>
      </c>
    </row>
    <row r="246" spans="1:15" ht="36" customHeight="1">
      <c r="A246" s="90" t="s">
        <v>1006</v>
      </c>
      <c r="B246" s="149" t="s">
        <v>1126</v>
      </c>
      <c r="C246" s="149" t="s">
        <v>492</v>
      </c>
      <c r="D246" s="149" t="s">
        <v>1127</v>
      </c>
      <c r="E246" s="150" t="s">
        <v>254</v>
      </c>
      <c r="F246" s="90" t="s">
        <v>6618</v>
      </c>
      <c r="G246" s="90" t="s">
        <v>1093</v>
      </c>
      <c r="H246" s="90" t="s">
        <v>1769</v>
      </c>
      <c r="I246" s="90" t="s">
        <v>1093</v>
      </c>
      <c r="J246" s="90" t="s">
        <v>6619</v>
      </c>
      <c r="K246" s="90" t="s">
        <v>1093</v>
      </c>
      <c r="L246" s="156">
        <v>128828.31205136501</v>
      </c>
      <c r="M246" s="90" t="s">
        <v>1615</v>
      </c>
      <c r="N246" s="156">
        <v>268020269.249143</v>
      </c>
      <c r="O246" s="90" t="s">
        <v>9886</v>
      </c>
    </row>
    <row r="247" spans="1:15" ht="24" customHeight="1">
      <c r="A247" s="90" t="s">
        <v>1677</v>
      </c>
      <c r="B247" s="149" t="s">
        <v>1101</v>
      </c>
      <c r="C247" s="149" t="s">
        <v>1678</v>
      </c>
      <c r="D247" s="149" t="s">
        <v>1091</v>
      </c>
      <c r="E247" s="150" t="s">
        <v>1131</v>
      </c>
      <c r="F247" s="90" t="s">
        <v>9887</v>
      </c>
      <c r="G247" s="90" t="s">
        <v>1093</v>
      </c>
      <c r="H247" s="90" t="s">
        <v>6631</v>
      </c>
      <c r="I247" s="90" t="s">
        <v>1093</v>
      </c>
      <c r="J247" s="90" t="s">
        <v>9888</v>
      </c>
      <c r="K247" s="90" t="s">
        <v>1093</v>
      </c>
      <c r="L247" s="156">
        <v>128406.78276775165</v>
      </c>
      <c r="M247" s="90" t="s">
        <v>1615</v>
      </c>
      <c r="N247" s="156">
        <v>268148676.03191099</v>
      </c>
      <c r="O247" s="90" t="s">
        <v>10246</v>
      </c>
    </row>
    <row r="248" spans="1:15" ht="24" customHeight="1">
      <c r="A248" s="90" t="s">
        <v>1653</v>
      </c>
      <c r="B248" s="149" t="s">
        <v>1126</v>
      </c>
      <c r="C248" s="149" t="s">
        <v>1654</v>
      </c>
      <c r="D248" s="149" t="s">
        <v>513</v>
      </c>
      <c r="E248" s="150" t="s">
        <v>1498</v>
      </c>
      <c r="F248" s="90" t="s">
        <v>1655</v>
      </c>
      <c r="G248" s="90" t="s">
        <v>1093</v>
      </c>
      <c r="H248" s="90" t="s">
        <v>6620</v>
      </c>
      <c r="I248" s="90" t="s">
        <v>1093</v>
      </c>
      <c r="J248" s="90" t="s">
        <v>6621</v>
      </c>
      <c r="K248" s="90" t="s">
        <v>1093</v>
      </c>
      <c r="L248" s="156">
        <v>125189.00120000001</v>
      </c>
      <c r="M248" s="90" t="s">
        <v>1615</v>
      </c>
      <c r="N248" s="156">
        <v>268273865.03311101</v>
      </c>
      <c r="O248" s="90" t="s">
        <v>9889</v>
      </c>
    </row>
    <row r="249" spans="1:15" ht="24" customHeight="1">
      <c r="A249" s="90" t="s">
        <v>1651</v>
      </c>
      <c r="B249" s="149" t="s">
        <v>1126</v>
      </c>
      <c r="C249" s="149" t="s">
        <v>1652</v>
      </c>
      <c r="D249" s="149" t="s">
        <v>1091</v>
      </c>
      <c r="E249" s="150" t="s">
        <v>1195</v>
      </c>
      <c r="F249" s="90" t="s">
        <v>6622</v>
      </c>
      <c r="G249" s="90" t="s">
        <v>1093</v>
      </c>
      <c r="H249" s="90" t="s">
        <v>6623</v>
      </c>
      <c r="I249" s="90" t="s">
        <v>1093</v>
      </c>
      <c r="J249" s="90" t="s">
        <v>6624</v>
      </c>
      <c r="K249" s="90" t="s">
        <v>1093</v>
      </c>
      <c r="L249" s="156">
        <v>124030.74551122</v>
      </c>
      <c r="M249" s="90" t="s">
        <v>1615</v>
      </c>
      <c r="N249" s="156">
        <v>268397895.778622</v>
      </c>
      <c r="O249" s="90" t="s">
        <v>9890</v>
      </c>
    </row>
    <row r="250" spans="1:15" ht="24" customHeight="1">
      <c r="A250" s="90" t="s">
        <v>1661</v>
      </c>
      <c r="B250" s="149" t="s">
        <v>1126</v>
      </c>
      <c r="C250" s="149" t="s">
        <v>1662</v>
      </c>
      <c r="D250" s="149" t="s">
        <v>1091</v>
      </c>
      <c r="E250" s="150" t="s">
        <v>1225</v>
      </c>
      <c r="F250" s="90" t="s">
        <v>1663</v>
      </c>
      <c r="G250" s="90" t="s">
        <v>1093</v>
      </c>
      <c r="H250" s="90" t="s">
        <v>6625</v>
      </c>
      <c r="I250" s="90" t="s">
        <v>1093</v>
      </c>
      <c r="J250" s="90" t="s">
        <v>6626</v>
      </c>
      <c r="K250" s="90" t="s">
        <v>1093</v>
      </c>
      <c r="L250" s="156">
        <v>123069.204</v>
      </c>
      <c r="M250" s="90" t="s">
        <v>1615</v>
      </c>
      <c r="N250" s="156">
        <v>268520964.98262203</v>
      </c>
      <c r="O250" s="90" t="s">
        <v>10247</v>
      </c>
    </row>
    <row r="251" spans="1:15" ht="24" customHeight="1">
      <c r="A251" s="90" t="s">
        <v>1566</v>
      </c>
      <c r="B251" s="149" t="s">
        <v>1126</v>
      </c>
      <c r="C251" s="149" t="s">
        <v>1567</v>
      </c>
      <c r="D251" s="149" t="s">
        <v>1091</v>
      </c>
      <c r="E251" s="150" t="s">
        <v>1096</v>
      </c>
      <c r="F251" s="90" t="s">
        <v>6628</v>
      </c>
      <c r="G251" s="90" t="s">
        <v>1093</v>
      </c>
      <c r="H251" s="90" t="s">
        <v>6629</v>
      </c>
      <c r="I251" s="90" t="s">
        <v>1093</v>
      </c>
      <c r="J251" s="90" t="s">
        <v>6630</v>
      </c>
      <c r="K251" s="90" t="s">
        <v>1093</v>
      </c>
      <c r="L251" s="156">
        <v>122224.457089768</v>
      </c>
      <c r="M251" s="90" t="s">
        <v>1615</v>
      </c>
      <c r="N251" s="156">
        <v>268643189.43971199</v>
      </c>
      <c r="O251" s="90" t="s">
        <v>10248</v>
      </c>
    </row>
    <row r="252" spans="1:15" ht="24" customHeight="1">
      <c r="A252" s="90" t="s">
        <v>593</v>
      </c>
      <c r="B252" s="149" t="s">
        <v>1101</v>
      </c>
      <c r="C252" s="149" t="s">
        <v>594</v>
      </c>
      <c r="D252" s="149" t="s">
        <v>513</v>
      </c>
      <c r="E252" s="150" t="s">
        <v>1096</v>
      </c>
      <c r="F252" s="90" t="s">
        <v>595</v>
      </c>
      <c r="G252" s="90" t="s">
        <v>534</v>
      </c>
      <c r="H252" s="90" t="s">
        <v>6632</v>
      </c>
      <c r="I252" s="90" t="s">
        <v>6633</v>
      </c>
      <c r="J252" s="90" t="s">
        <v>6634</v>
      </c>
      <c r="K252" s="90" t="s">
        <v>1217</v>
      </c>
      <c r="L252" s="156">
        <v>119496.08752820543</v>
      </c>
      <c r="M252" s="90" t="s">
        <v>1615</v>
      </c>
      <c r="N252" s="156">
        <v>268762685.52723998</v>
      </c>
      <c r="O252" s="90" t="s">
        <v>10249</v>
      </c>
    </row>
    <row r="253" spans="1:15" ht="24" customHeight="1">
      <c r="A253" s="90" t="s">
        <v>1367</v>
      </c>
      <c r="B253" s="149" t="s">
        <v>1089</v>
      </c>
      <c r="C253" s="149" t="s">
        <v>1368</v>
      </c>
      <c r="D253" s="149" t="s">
        <v>1091</v>
      </c>
      <c r="E253" s="150" t="s">
        <v>1131</v>
      </c>
      <c r="F253" s="90" t="s">
        <v>6635</v>
      </c>
      <c r="G253" s="90" t="s">
        <v>1093</v>
      </c>
      <c r="H253" s="90" t="s">
        <v>6636</v>
      </c>
      <c r="I253" s="90" t="s">
        <v>1093</v>
      </c>
      <c r="J253" s="90" t="s">
        <v>6637</v>
      </c>
      <c r="K253" s="90" t="s">
        <v>1093</v>
      </c>
      <c r="L253" s="156">
        <v>119306.152</v>
      </c>
      <c r="M253" s="90" t="s">
        <v>1615</v>
      </c>
      <c r="N253" s="156">
        <v>268881991.67923999</v>
      </c>
      <c r="O253" s="90" t="s">
        <v>9891</v>
      </c>
    </row>
    <row r="254" spans="1:15" ht="36" customHeight="1">
      <c r="A254" s="90" t="s">
        <v>1734</v>
      </c>
      <c r="B254" s="149" t="s">
        <v>1101</v>
      </c>
      <c r="C254" s="149" t="s">
        <v>1735</v>
      </c>
      <c r="D254" s="149" t="s">
        <v>1091</v>
      </c>
      <c r="E254" s="150" t="s">
        <v>1131</v>
      </c>
      <c r="F254" s="90" t="s">
        <v>6638</v>
      </c>
      <c r="G254" s="90" t="s">
        <v>1093</v>
      </c>
      <c r="H254" s="90" t="s">
        <v>6639</v>
      </c>
      <c r="I254" s="90" t="s">
        <v>1093</v>
      </c>
      <c r="J254" s="90" t="s">
        <v>6640</v>
      </c>
      <c r="K254" s="90" t="s">
        <v>1093</v>
      </c>
      <c r="L254" s="156">
        <v>117263.10642080096</v>
      </c>
      <c r="M254" s="90" t="s">
        <v>1615</v>
      </c>
      <c r="N254" s="156">
        <v>268999254.78566098</v>
      </c>
      <c r="O254" s="90" t="s">
        <v>9892</v>
      </c>
    </row>
    <row r="255" spans="1:15" ht="24" customHeight="1">
      <c r="A255" s="90" t="s">
        <v>1667</v>
      </c>
      <c r="B255" s="149" t="s">
        <v>1089</v>
      </c>
      <c r="C255" s="149" t="s">
        <v>1668</v>
      </c>
      <c r="D255" s="149" t="s">
        <v>1091</v>
      </c>
      <c r="E255" s="150" t="s">
        <v>1109</v>
      </c>
      <c r="F255" s="90" t="s">
        <v>1119</v>
      </c>
      <c r="G255" s="90" t="s">
        <v>1093</v>
      </c>
      <c r="H255" s="90" t="s">
        <v>6641</v>
      </c>
      <c r="I255" s="90" t="s">
        <v>1093</v>
      </c>
      <c r="J255" s="90" t="s">
        <v>6642</v>
      </c>
      <c r="K255" s="90" t="s">
        <v>1093</v>
      </c>
      <c r="L255" s="156">
        <v>116875</v>
      </c>
      <c r="M255" s="90" t="s">
        <v>1615</v>
      </c>
      <c r="N255" s="156">
        <v>269116129.78566098</v>
      </c>
      <c r="O255" s="90" t="s">
        <v>9893</v>
      </c>
    </row>
    <row r="256" spans="1:15" ht="24" customHeight="1">
      <c r="A256" s="90" t="s">
        <v>1008</v>
      </c>
      <c r="B256" s="149" t="s">
        <v>1126</v>
      </c>
      <c r="C256" s="149" t="s">
        <v>481</v>
      </c>
      <c r="D256" s="149" t="s">
        <v>1127</v>
      </c>
      <c r="E256" s="150" t="s">
        <v>254</v>
      </c>
      <c r="F256" s="90" t="s">
        <v>1009</v>
      </c>
      <c r="G256" s="90" t="s">
        <v>1093</v>
      </c>
      <c r="H256" s="90" t="s">
        <v>6154</v>
      </c>
      <c r="I256" s="90" t="s">
        <v>1093</v>
      </c>
      <c r="J256" s="90" t="s">
        <v>6643</v>
      </c>
      <c r="K256" s="90" t="s">
        <v>1093</v>
      </c>
      <c r="L256" s="156">
        <v>116029.801943424</v>
      </c>
      <c r="M256" s="90" t="s">
        <v>1615</v>
      </c>
      <c r="N256" s="156">
        <v>269232159.58760399</v>
      </c>
      <c r="O256" s="90" t="s">
        <v>9894</v>
      </c>
    </row>
    <row r="257" spans="1:15" ht="24" customHeight="1">
      <c r="A257" s="90" t="s">
        <v>1689</v>
      </c>
      <c r="B257" s="149" t="s">
        <v>1101</v>
      </c>
      <c r="C257" s="149" t="s">
        <v>1690</v>
      </c>
      <c r="D257" s="149" t="s">
        <v>513</v>
      </c>
      <c r="E257" s="150" t="s">
        <v>1096</v>
      </c>
      <c r="F257" s="90" t="s">
        <v>6644</v>
      </c>
      <c r="G257" s="90" t="s">
        <v>534</v>
      </c>
      <c r="H257" s="90" t="s">
        <v>6645</v>
      </c>
      <c r="I257" s="90" t="s">
        <v>6646</v>
      </c>
      <c r="J257" s="90" t="s">
        <v>6647</v>
      </c>
      <c r="K257" s="90" t="s">
        <v>1217</v>
      </c>
      <c r="L257" s="156">
        <v>114542.03870826372</v>
      </c>
      <c r="M257" s="90" t="s">
        <v>1615</v>
      </c>
      <c r="N257" s="156">
        <v>269346701.62631202</v>
      </c>
      <c r="O257" s="90" t="s">
        <v>9895</v>
      </c>
    </row>
    <row r="258" spans="1:15" ht="24" customHeight="1">
      <c r="A258" s="90" t="s">
        <v>1671</v>
      </c>
      <c r="B258" s="149" t="s">
        <v>1126</v>
      </c>
      <c r="C258" s="149" t="s">
        <v>1672</v>
      </c>
      <c r="D258" s="149" t="s">
        <v>1091</v>
      </c>
      <c r="E258" s="150" t="s">
        <v>1137</v>
      </c>
      <c r="F258" s="90" t="s">
        <v>1673</v>
      </c>
      <c r="G258" s="90" t="s">
        <v>1093</v>
      </c>
      <c r="H258" s="90" t="s">
        <v>6648</v>
      </c>
      <c r="I258" s="90" t="s">
        <v>1093</v>
      </c>
      <c r="J258" s="90" t="s">
        <v>6649</v>
      </c>
      <c r="K258" s="90" t="s">
        <v>1093</v>
      </c>
      <c r="L258" s="156">
        <v>114520.10400000001</v>
      </c>
      <c r="M258" s="90" t="s">
        <v>1615</v>
      </c>
      <c r="N258" s="156">
        <v>269461221.73031199</v>
      </c>
      <c r="O258" s="90" t="s">
        <v>10250</v>
      </c>
    </row>
    <row r="259" spans="1:15" ht="24" customHeight="1">
      <c r="A259" s="90" t="s">
        <v>1418</v>
      </c>
      <c r="B259" s="149" t="s">
        <v>1126</v>
      </c>
      <c r="C259" s="149" t="s">
        <v>1419</v>
      </c>
      <c r="D259" s="149" t="s">
        <v>513</v>
      </c>
      <c r="E259" s="150" t="s">
        <v>254</v>
      </c>
      <c r="F259" s="90" t="s">
        <v>9896</v>
      </c>
      <c r="G259" s="90" t="s">
        <v>1093</v>
      </c>
      <c r="H259" s="90" t="s">
        <v>6627</v>
      </c>
      <c r="I259" s="90" t="s">
        <v>1093</v>
      </c>
      <c r="J259" s="90" t="s">
        <v>9897</v>
      </c>
      <c r="K259" s="90" t="s">
        <v>1093</v>
      </c>
      <c r="L259" s="156">
        <v>114494.71331464</v>
      </c>
      <c r="M259" s="90" t="s">
        <v>1615</v>
      </c>
      <c r="N259" s="156">
        <v>269575716.443627</v>
      </c>
      <c r="O259" s="90" t="s">
        <v>10251</v>
      </c>
    </row>
    <row r="260" spans="1:15" ht="24" customHeight="1">
      <c r="A260" s="90" t="s">
        <v>1185</v>
      </c>
      <c r="B260" s="149" t="s">
        <v>1101</v>
      </c>
      <c r="C260" s="149" t="s">
        <v>1186</v>
      </c>
      <c r="D260" s="149" t="s">
        <v>1091</v>
      </c>
      <c r="E260" s="150" t="s">
        <v>1109</v>
      </c>
      <c r="F260" s="90" t="s">
        <v>6650</v>
      </c>
      <c r="G260" s="90" t="s">
        <v>1093</v>
      </c>
      <c r="H260" s="90" t="s">
        <v>6651</v>
      </c>
      <c r="I260" s="90" t="s">
        <v>1093</v>
      </c>
      <c r="J260" s="90" t="s">
        <v>6652</v>
      </c>
      <c r="K260" s="90" t="s">
        <v>1093</v>
      </c>
      <c r="L260" s="156">
        <v>114290.17600000001</v>
      </c>
      <c r="M260" s="90" t="s">
        <v>1615</v>
      </c>
      <c r="N260" s="156">
        <v>269690006.619627</v>
      </c>
      <c r="O260" s="90" t="s">
        <v>10252</v>
      </c>
    </row>
    <row r="261" spans="1:15" ht="24" customHeight="1">
      <c r="A261" s="90" t="s">
        <v>1719</v>
      </c>
      <c r="B261" s="149" t="s">
        <v>1558</v>
      </c>
      <c r="C261" s="149" t="s">
        <v>1720</v>
      </c>
      <c r="D261" s="149" t="s">
        <v>1091</v>
      </c>
      <c r="E261" s="150" t="s">
        <v>1137</v>
      </c>
      <c r="F261" s="90" t="s">
        <v>9898</v>
      </c>
      <c r="G261" s="90" t="s">
        <v>1093</v>
      </c>
      <c r="H261" s="90" t="s">
        <v>6689</v>
      </c>
      <c r="I261" s="90" t="s">
        <v>1093</v>
      </c>
      <c r="J261" s="90" t="s">
        <v>9899</v>
      </c>
      <c r="K261" s="90" t="s">
        <v>1093</v>
      </c>
      <c r="L261" s="156">
        <v>113400</v>
      </c>
      <c r="M261" s="90" t="s">
        <v>1615</v>
      </c>
      <c r="N261" s="156">
        <v>269803406.619627</v>
      </c>
      <c r="O261" s="90" t="s">
        <v>10253</v>
      </c>
    </row>
    <row r="262" spans="1:15" ht="72" customHeight="1">
      <c r="A262" s="90" t="s">
        <v>6653</v>
      </c>
      <c r="B262" s="149" t="s">
        <v>1126</v>
      </c>
      <c r="C262" s="149" t="s">
        <v>6654</v>
      </c>
      <c r="D262" s="149" t="s">
        <v>1091</v>
      </c>
      <c r="E262" s="150" t="s">
        <v>1096</v>
      </c>
      <c r="F262" s="90" t="s">
        <v>6655</v>
      </c>
      <c r="G262" s="90" t="s">
        <v>1093</v>
      </c>
      <c r="H262" s="90" t="s">
        <v>6656</v>
      </c>
      <c r="I262" s="90" t="s">
        <v>1093</v>
      </c>
      <c r="J262" s="90" t="s">
        <v>6657</v>
      </c>
      <c r="K262" s="90" t="s">
        <v>1093</v>
      </c>
      <c r="L262" s="156">
        <v>111999.96717</v>
      </c>
      <c r="M262" s="90" t="s">
        <v>1615</v>
      </c>
      <c r="N262" s="156">
        <v>269915406.586797</v>
      </c>
      <c r="O262" s="90" t="s">
        <v>10254</v>
      </c>
    </row>
    <row r="263" spans="1:15" ht="48" customHeight="1">
      <c r="A263" s="90" t="s">
        <v>1684</v>
      </c>
      <c r="B263" s="149" t="s">
        <v>1126</v>
      </c>
      <c r="C263" s="149" t="s">
        <v>1685</v>
      </c>
      <c r="D263" s="149" t="s">
        <v>1091</v>
      </c>
      <c r="E263" s="150" t="s">
        <v>1096</v>
      </c>
      <c r="F263" s="90" t="s">
        <v>1686</v>
      </c>
      <c r="G263" s="90" t="s">
        <v>1093</v>
      </c>
      <c r="H263" s="90" t="s">
        <v>6658</v>
      </c>
      <c r="I263" s="90" t="s">
        <v>1093</v>
      </c>
      <c r="J263" s="90" t="s">
        <v>6659</v>
      </c>
      <c r="K263" s="90" t="s">
        <v>1093</v>
      </c>
      <c r="L263" s="156">
        <v>111862.08</v>
      </c>
      <c r="M263" s="90" t="s">
        <v>1615</v>
      </c>
      <c r="N263" s="156">
        <v>270027268.66679698</v>
      </c>
      <c r="O263" s="90" t="s">
        <v>9900</v>
      </c>
    </row>
    <row r="264" spans="1:15" ht="24" customHeight="1">
      <c r="A264" s="90" t="s">
        <v>1670</v>
      </c>
      <c r="B264" s="149" t="s">
        <v>1089</v>
      </c>
      <c r="C264" s="149" t="s">
        <v>1159</v>
      </c>
      <c r="D264" s="149" t="s">
        <v>1095</v>
      </c>
      <c r="E264" s="150" t="s">
        <v>1160</v>
      </c>
      <c r="F264" s="90" t="s">
        <v>1486</v>
      </c>
      <c r="G264" s="90" t="s">
        <v>1093</v>
      </c>
      <c r="H264" s="90" t="s">
        <v>6660</v>
      </c>
      <c r="I264" s="90" t="s">
        <v>1093</v>
      </c>
      <c r="J264" s="90" t="s">
        <v>6661</v>
      </c>
      <c r="K264" s="90" t="s">
        <v>1093</v>
      </c>
      <c r="L264" s="156">
        <v>109531.5</v>
      </c>
      <c r="M264" s="90" t="s">
        <v>1615</v>
      </c>
      <c r="N264" s="156">
        <v>270136800.16679698</v>
      </c>
      <c r="O264" s="90" t="s">
        <v>9901</v>
      </c>
    </row>
    <row r="265" spans="1:15" ht="24" customHeight="1">
      <c r="A265" s="90" t="s">
        <v>1710</v>
      </c>
      <c r="B265" s="149" t="s">
        <v>1101</v>
      </c>
      <c r="C265" s="149" t="s">
        <v>1711</v>
      </c>
      <c r="D265" s="149" t="s">
        <v>1091</v>
      </c>
      <c r="E265" s="150" t="s">
        <v>1109</v>
      </c>
      <c r="F265" s="90" t="s">
        <v>1712</v>
      </c>
      <c r="G265" s="90" t="s">
        <v>1093</v>
      </c>
      <c r="H265" s="90" t="s">
        <v>6662</v>
      </c>
      <c r="I265" s="90" t="s">
        <v>1093</v>
      </c>
      <c r="J265" s="90" t="s">
        <v>6663</v>
      </c>
      <c r="K265" s="90" t="s">
        <v>1093</v>
      </c>
      <c r="L265" s="156">
        <v>109437.81600000001</v>
      </c>
      <c r="M265" s="90" t="s">
        <v>1615</v>
      </c>
      <c r="N265" s="156">
        <v>270246237.98279703</v>
      </c>
      <c r="O265" s="90" t="s">
        <v>10255</v>
      </c>
    </row>
    <row r="266" spans="1:15" ht="24" customHeight="1">
      <c r="A266" s="90" t="s">
        <v>1496</v>
      </c>
      <c r="B266" s="149" t="s">
        <v>1126</v>
      </c>
      <c r="C266" s="149" t="s">
        <v>1497</v>
      </c>
      <c r="D266" s="149" t="s">
        <v>513</v>
      </c>
      <c r="E266" s="150" t="s">
        <v>1498</v>
      </c>
      <c r="F266" s="90" t="s">
        <v>6664</v>
      </c>
      <c r="G266" s="90" t="s">
        <v>1093</v>
      </c>
      <c r="H266" s="90" t="s">
        <v>6665</v>
      </c>
      <c r="I266" s="90" t="s">
        <v>1093</v>
      </c>
      <c r="J266" s="90" t="s">
        <v>6666</v>
      </c>
      <c r="K266" s="90" t="s">
        <v>1093</v>
      </c>
      <c r="L266" s="156">
        <v>109277.7574344</v>
      </c>
      <c r="M266" s="90" t="s">
        <v>1615</v>
      </c>
      <c r="N266" s="156">
        <v>270355515.74023098</v>
      </c>
      <c r="O266" s="90" t="s">
        <v>10256</v>
      </c>
    </row>
    <row r="267" spans="1:15" ht="24" customHeight="1">
      <c r="A267" s="90" t="s">
        <v>1692</v>
      </c>
      <c r="B267" s="149" t="s">
        <v>1089</v>
      </c>
      <c r="C267" s="149" t="s">
        <v>1693</v>
      </c>
      <c r="D267" s="149" t="s">
        <v>1091</v>
      </c>
      <c r="E267" s="150" t="s">
        <v>1109</v>
      </c>
      <c r="F267" s="90" t="s">
        <v>1694</v>
      </c>
      <c r="G267" s="90" t="s">
        <v>1093</v>
      </c>
      <c r="H267" s="90" t="s">
        <v>6667</v>
      </c>
      <c r="I267" s="90" t="s">
        <v>1093</v>
      </c>
      <c r="J267" s="90" t="s">
        <v>6668</v>
      </c>
      <c r="K267" s="90" t="s">
        <v>1093</v>
      </c>
      <c r="L267" s="156">
        <v>108375.6</v>
      </c>
      <c r="M267" s="90" t="s">
        <v>1615</v>
      </c>
      <c r="N267" s="156">
        <v>270463891.340231</v>
      </c>
      <c r="O267" s="90" t="s">
        <v>9902</v>
      </c>
    </row>
    <row r="268" spans="1:15" ht="24" customHeight="1">
      <c r="A268" s="90" t="s">
        <v>1696</v>
      </c>
      <c r="B268" s="149" t="s">
        <v>1089</v>
      </c>
      <c r="C268" s="149" t="s">
        <v>1697</v>
      </c>
      <c r="D268" s="149" t="s">
        <v>1091</v>
      </c>
      <c r="E268" s="150" t="s">
        <v>1109</v>
      </c>
      <c r="F268" s="90" t="s">
        <v>1119</v>
      </c>
      <c r="G268" s="90" t="s">
        <v>1093</v>
      </c>
      <c r="H268" s="90" t="s">
        <v>6669</v>
      </c>
      <c r="I268" s="90" t="s">
        <v>1093</v>
      </c>
      <c r="J268" s="90" t="s">
        <v>6670</v>
      </c>
      <c r="K268" s="90" t="s">
        <v>1093</v>
      </c>
      <c r="L268" s="156">
        <v>108281.12</v>
      </c>
      <c r="M268" s="90" t="s">
        <v>1615</v>
      </c>
      <c r="N268" s="156">
        <v>270572172.46023101</v>
      </c>
      <c r="O268" s="90" t="s">
        <v>9903</v>
      </c>
    </row>
    <row r="269" spans="1:15" ht="60" customHeight="1">
      <c r="A269" s="90" t="s">
        <v>1699</v>
      </c>
      <c r="B269" s="149" t="s">
        <v>1089</v>
      </c>
      <c r="C269" s="149" t="s">
        <v>1700</v>
      </c>
      <c r="D269" s="149" t="s">
        <v>1091</v>
      </c>
      <c r="E269" s="150" t="s">
        <v>1109</v>
      </c>
      <c r="F269" s="90" t="s">
        <v>1119</v>
      </c>
      <c r="G269" s="90" t="s">
        <v>1093</v>
      </c>
      <c r="H269" s="90" t="s">
        <v>6671</v>
      </c>
      <c r="I269" s="90" t="s">
        <v>1093</v>
      </c>
      <c r="J269" s="90" t="s">
        <v>6672</v>
      </c>
      <c r="K269" s="90" t="s">
        <v>1093</v>
      </c>
      <c r="L269" s="156">
        <v>108153.3</v>
      </c>
      <c r="M269" s="90" t="s">
        <v>1615</v>
      </c>
      <c r="N269" s="156">
        <v>270680325.76023102</v>
      </c>
      <c r="O269" s="90" t="s">
        <v>10257</v>
      </c>
    </row>
    <row r="270" spans="1:15" ht="24" customHeight="1">
      <c r="A270" s="90" t="s">
        <v>6673</v>
      </c>
      <c r="B270" s="149" t="s">
        <v>1101</v>
      </c>
      <c r="C270" s="149" t="s">
        <v>6674</v>
      </c>
      <c r="D270" s="149" t="s">
        <v>1127</v>
      </c>
      <c r="E270" s="150" t="s">
        <v>508</v>
      </c>
      <c r="F270" s="90" t="s">
        <v>6675</v>
      </c>
      <c r="G270" s="90" t="s">
        <v>1093</v>
      </c>
      <c r="H270" s="90" t="s">
        <v>6676</v>
      </c>
      <c r="I270" s="90" t="s">
        <v>1093</v>
      </c>
      <c r="J270" s="90" t="s">
        <v>6677</v>
      </c>
      <c r="K270" s="90" t="s">
        <v>1093</v>
      </c>
      <c r="L270" s="156">
        <v>108122.1085551303</v>
      </c>
      <c r="M270" s="90" t="s">
        <v>1615</v>
      </c>
      <c r="N270" s="156">
        <v>270788447.86878598</v>
      </c>
      <c r="O270" s="90" t="s">
        <v>10258</v>
      </c>
    </row>
    <row r="271" spans="1:15" ht="24" customHeight="1">
      <c r="A271" s="90" t="s">
        <v>1701</v>
      </c>
      <c r="B271" s="149" t="s">
        <v>1558</v>
      </c>
      <c r="C271" s="149" t="s">
        <v>1702</v>
      </c>
      <c r="D271" s="149" t="s">
        <v>1091</v>
      </c>
      <c r="E271" s="150" t="s">
        <v>1137</v>
      </c>
      <c r="F271" s="90" t="s">
        <v>1703</v>
      </c>
      <c r="G271" s="90" t="s">
        <v>1093</v>
      </c>
      <c r="H271" s="90" t="s">
        <v>6678</v>
      </c>
      <c r="I271" s="90" t="s">
        <v>1093</v>
      </c>
      <c r="J271" s="90" t="s">
        <v>6679</v>
      </c>
      <c r="K271" s="90" t="s">
        <v>1093</v>
      </c>
      <c r="L271" s="156">
        <v>107916.9</v>
      </c>
      <c r="M271" s="90" t="s">
        <v>1615</v>
      </c>
      <c r="N271" s="156">
        <v>270896364.76878601</v>
      </c>
      <c r="O271" s="90" t="s">
        <v>9904</v>
      </c>
    </row>
    <row r="272" spans="1:15" ht="24" customHeight="1">
      <c r="A272" s="90" t="s">
        <v>1674</v>
      </c>
      <c r="B272" s="149" t="s">
        <v>1101</v>
      </c>
      <c r="C272" s="149" t="s">
        <v>1675</v>
      </c>
      <c r="D272" s="149" t="s">
        <v>1091</v>
      </c>
      <c r="E272" s="150" t="s">
        <v>1676</v>
      </c>
      <c r="F272" s="90" t="s">
        <v>6680</v>
      </c>
      <c r="G272" s="90" t="s">
        <v>1093</v>
      </c>
      <c r="H272" s="90" t="s">
        <v>6681</v>
      </c>
      <c r="I272" s="90" t="s">
        <v>1093</v>
      </c>
      <c r="J272" s="90" t="s">
        <v>6682</v>
      </c>
      <c r="K272" s="90" t="s">
        <v>1093</v>
      </c>
      <c r="L272" s="156">
        <v>107371.44178943041</v>
      </c>
      <c r="M272" s="90" t="s">
        <v>1615</v>
      </c>
      <c r="N272" s="156">
        <v>271003736.21057498</v>
      </c>
      <c r="O272" s="90" t="s">
        <v>9905</v>
      </c>
    </row>
    <row r="273" spans="1:15" ht="108" customHeight="1">
      <c r="A273" s="90" t="s">
        <v>1707</v>
      </c>
      <c r="B273" s="149" t="s">
        <v>1101</v>
      </c>
      <c r="C273" s="149" t="s">
        <v>1708</v>
      </c>
      <c r="D273" s="149" t="s">
        <v>1091</v>
      </c>
      <c r="E273" s="150" t="s">
        <v>1167</v>
      </c>
      <c r="F273" s="90" t="s">
        <v>6683</v>
      </c>
      <c r="G273" s="90" t="s">
        <v>1093</v>
      </c>
      <c r="H273" s="90" t="s">
        <v>6684</v>
      </c>
      <c r="I273" s="90" t="s">
        <v>1093</v>
      </c>
      <c r="J273" s="90" t="s">
        <v>6685</v>
      </c>
      <c r="K273" s="90" t="s">
        <v>1093</v>
      </c>
      <c r="L273" s="156">
        <v>105862.20656309406</v>
      </c>
      <c r="M273" s="90" t="s">
        <v>1615</v>
      </c>
      <c r="N273" s="156">
        <v>271109598.41713798</v>
      </c>
      <c r="O273" s="90" t="s">
        <v>10259</v>
      </c>
    </row>
    <row r="274" spans="1:15" ht="108" customHeight="1">
      <c r="A274" s="90" t="s">
        <v>612</v>
      </c>
      <c r="B274" s="149" t="s">
        <v>1101</v>
      </c>
      <c r="C274" s="149" t="s">
        <v>613</v>
      </c>
      <c r="D274" s="149" t="s">
        <v>513</v>
      </c>
      <c r="E274" s="150" t="s">
        <v>1096</v>
      </c>
      <c r="F274" s="90" t="s">
        <v>614</v>
      </c>
      <c r="G274" s="90" t="s">
        <v>534</v>
      </c>
      <c r="H274" s="90" t="s">
        <v>6686</v>
      </c>
      <c r="I274" s="90" t="s">
        <v>6687</v>
      </c>
      <c r="J274" s="90" t="s">
        <v>6688</v>
      </c>
      <c r="K274" s="90" t="s">
        <v>1217</v>
      </c>
      <c r="L274" s="156">
        <v>104827.13605110304</v>
      </c>
      <c r="M274" s="90" t="s">
        <v>1615</v>
      </c>
      <c r="N274" s="156">
        <v>271214425.55318898</v>
      </c>
      <c r="O274" s="90" t="s">
        <v>9906</v>
      </c>
    </row>
    <row r="275" spans="1:15" ht="24" customHeight="1">
      <c r="A275" s="90" t="s">
        <v>1010</v>
      </c>
      <c r="B275" s="149" t="s">
        <v>1126</v>
      </c>
      <c r="C275" s="149" t="s">
        <v>469</v>
      </c>
      <c r="D275" s="149" t="s">
        <v>1127</v>
      </c>
      <c r="E275" s="150" t="s">
        <v>254</v>
      </c>
      <c r="F275" s="90" t="s">
        <v>9907</v>
      </c>
      <c r="G275" s="90" t="s">
        <v>1093</v>
      </c>
      <c r="H275" s="90" t="s">
        <v>6393</v>
      </c>
      <c r="I275" s="90" t="s">
        <v>1093</v>
      </c>
      <c r="J275" s="90" t="s">
        <v>9908</v>
      </c>
      <c r="K275" s="90" t="s">
        <v>1093</v>
      </c>
      <c r="L275" s="156">
        <v>104054.44009355101</v>
      </c>
      <c r="M275" s="90" t="s">
        <v>1615</v>
      </c>
      <c r="N275" s="156">
        <v>271318479.99328297</v>
      </c>
      <c r="O275" s="90" t="s">
        <v>10260</v>
      </c>
    </row>
    <row r="276" spans="1:15" ht="36" customHeight="1">
      <c r="A276" s="90" t="s">
        <v>1721</v>
      </c>
      <c r="B276" s="149" t="s">
        <v>1089</v>
      </c>
      <c r="C276" s="149" t="s">
        <v>1722</v>
      </c>
      <c r="D276" s="149" t="s">
        <v>1091</v>
      </c>
      <c r="E276" s="150" t="s">
        <v>1096</v>
      </c>
      <c r="F276" s="90" t="s">
        <v>1723</v>
      </c>
      <c r="G276" s="90" t="s">
        <v>1093</v>
      </c>
      <c r="H276" s="90" t="s">
        <v>6690</v>
      </c>
      <c r="I276" s="90" t="s">
        <v>1093</v>
      </c>
      <c r="J276" s="90" t="s">
        <v>6691</v>
      </c>
      <c r="K276" s="90" t="s">
        <v>1093</v>
      </c>
      <c r="L276" s="156">
        <v>102948</v>
      </c>
      <c r="M276" s="90" t="s">
        <v>1615</v>
      </c>
      <c r="N276" s="156">
        <v>271421427.99328297</v>
      </c>
      <c r="O276" s="90" t="s">
        <v>9909</v>
      </c>
    </row>
    <row r="277" spans="1:15" ht="24" customHeight="1">
      <c r="A277" s="90" t="s">
        <v>1724</v>
      </c>
      <c r="B277" s="149" t="s">
        <v>1089</v>
      </c>
      <c r="C277" s="149" t="s">
        <v>1725</v>
      </c>
      <c r="D277" s="149" t="s">
        <v>1091</v>
      </c>
      <c r="E277" s="150" t="s">
        <v>1109</v>
      </c>
      <c r="F277" s="90" t="s">
        <v>1726</v>
      </c>
      <c r="G277" s="90" t="s">
        <v>1093</v>
      </c>
      <c r="H277" s="90" t="s">
        <v>6692</v>
      </c>
      <c r="I277" s="90" t="s">
        <v>1093</v>
      </c>
      <c r="J277" s="90" t="s">
        <v>6693</v>
      </c>
      <c r="K277" s="90" t="s">
        <v>1093</v>
      </c>
      <c r="L277" s="156">
        <v>102651.36</v>
      </c>
      <c r="M277" s="90" t="s">
        <v>1615</v>
      </c>
      <c r="N277" s="156">
        <v>271524079.35328299</v>
      </c>
      <c r="O277" s="90" t="s">
        <v>10261</v>
      </c>
    </row>
    <row r="278" spans="1:15" ht="24" customHeight="1">
      <c r="A278" s="90" t="s">
        <v>1727</v>
      </c>
      <c r="B278" s="149" t="s">
        <v>1101</v>
      </c>
      <c r="C278" s="149" t="s">
        <v>1728</v>
      </c>
      <c r="D278" s="149" t="s">
        <v>1091</v>
      </c>
      <c r="E278" s="150" t="s">
        <v>1137</v>
      </c>
      <c r="F278" s="90" t="s">
        <v>1729</v>
      </c>
      <c r="G278" s="90" t="s">
        <v>1093</v>
      </c>
      <c r="H278" s="90" t="s">
        <v>6694</v>
      </c>
      <c r="I278" s="90" t="s">
        <v>1093</v>
      </c>
      <c r="J278" s="90" t="s">
        <v>6695</v>
      </c>
      <c r="K278" s="90" t="s">
        <v>1093</v>
      </c>
      <c r="L278" s="156">
        <v>102597.321996</v>
      </c>
      <c r="M278" s="90" t="s">
        <v>1615</v>
      </c>
      <c r="N278" s="156">
        <v>271626676.67527902</v>
      </c>
      <c r="O278" s="90" t="s">
        <v>9910</v>
      </c>
    </row>
    <row r="279" spans="1:15" ht="36" customHeight="1">
      <c r="A279" s="90" t="s">
        <v>1731</v>
      </c>
      <c r="B279" s="149" t="s">
        <v>1089</v>
      </c>
      <c r="C279" s="149" t="s">
        <v>1732</v>
      </c>
      <c r="D279" s="149" t="s">
        <v>1091</v>
      </c>
      <c r="E279" s="150" t="s">
        <v>6568</v>
      </c>
      <c r="F279" s="90" t="s">
        <v>1733</v>
      </c>
      <c r="G279" s="90" t="s">
        <v>1093</v>
      </c>
      <c r="H279" s="90" t="s">
        <v>6696</v>
      </c>
      <c r="I279" s="90" t="s">
        <v>1093</v>
      </c>
      <c r="J279" s="90" t="s">
        <v>6697</v>
      </c>
      <c r="K279" s="90" t="s">
        <v>1093</v>
      </c>
      <c r="L279" s="156">
        <v>101902.32</v>
      </c>
      <c r="M279" s="90" t="s">
        <v>1615</v>
      </c>
      <c r="N279" s="156">
        <v>271728578.99527901</v>
      </c>
      <c r="O279" s="90" t="s">
        <v>10262</v>
      </c>
    </row>
    <row r="280" spans="1:15" ht="36" customHeight="1">
      <c r="A280" s="90" t="s">
        <v>1760</v>
      </c>
      <c r="B280" s="149" t="s">
        <v>1089</v>
      </c>
      <c r="C280" s="149" t="s">
        <v>1761</v>
      </c>
      <c r="D280" s="149" t="s">
        <v>1311</v>
      </c>
      <c r="E280" s="150" t="s">
        <v>1312</v>
      </c>
      <c r="F280" s="90" t="s">
        <v>1313</v>
      </c>
      <c r="G280" s="90" t="s">
        <v>1093</v>
      </c>
      <c r="H280" s="90" t="s">
        <v>1762</v>
      </c>
      <c r="I280" s="90" t="s">
        <v>1093</v>
      </c>
      <c r="J280" s="90" t="s">
        <v>1763</v>
      </c>
      <c r="K280" s="90" t="s">
        <v>1093</v>
      </c>
      <c r="L280" s="156">
        <v>101731.245</v>
      </c>
      <c r="M280" s="90" t="s">
        <v>1669</v>
      </c>
      <c r="N280" s="156">
        <v>271830310.24027902</v>
      </c>
      <c r="O280" s="90" t="s">
        <v>9911</v>
      </c>
    </row>
    <row r="281" spans="1:15" ht="24" customHeight="1">
      <c r="A281" s="90" t="s">
        <v>622</v>
      </c>
      <c r="B281" s="149" t="s">
        <v>1101</v>
      </c>
      <c r="C281" s="149" t="s">
        <v>623</v>
      </c>
      <c r="D281" s="149" t="s">
        <v>513</v>
      </c>
      <c r="E281" s="150" t="s">
        <v>1096</v>
      </c>
      <c r="F281" s="90" t="s">
        <v>9912</v>
      </c>
      <c r="G281" s="90" t="s">
        <v>9913</v>
      </c>
      <c r="H281" s="90" t="s">
        <v>6698</v>
      </c>
      <c r="I281" s="90" t="s">
        <v>6699</v>
      </c>
      <c r="J281" s="90" t="s">
        <v>9914</v>
      </c>
      <c r="K281" s="90" t="s">
        <v>9915</v>
      </c>
      <c r="L281" s="156">
        <v>101350.14781840643</v>
      </c>
      <c r="M281" s="90" t="s">
        <v>1669</v>
      </c>
      <c r="N281" s="156">
        <v>271931660.38809699</v>
      </c>
      <c r="O281" s="90" t="s">
        <v>10263</v>
      </c>
    </row>
    <row r="282" spans="1:15" ht="36" customHeight="1">
      <c r="A282" s="90" t="s">
        <v>6700</v>
      </c>
      <c r="B282" s="149" t="s">
        <v>1101</v>
      </c>
      <c r="C282" s="149" t="s">
        <v>6701</v>
      </c>
      <c r="D282" s="149" t="s">
        <v>513</v>
      </c>
      <c r="E282" s="150" t="s">
        <v>1096</v>
      </c>
      <c r="F282" s="90" t="s">
        <v>6702</v>
      </c>
      <c r="G282" s="90" t="s">
        <v>6703</v>
      </c>
      <c r="H282" s="90" t="s">
        <v>6704</v>
      </c>
      <c r="I282" s="90" t="s">
        <v>6705</v>
      </c>
      <c r="J282" s="90" t="s">
        <v>6706</v>
      </c>
      <c r="K282" s="90" t="s">
        <v>6707</v>
      </c>
      <c r="L282" s="156">
        <v>100495.166231628</v>
      </c>
      <c r="M282" s="90" t="s">
        <v>1669</v>
      </c>
      <c r="N282" s="156">
        <v>272032155.55432898</v>
      </c>
      <c r="O282" s="90" t="s">
        <v>9916</v>
      </c>
    </row>
    <row r="283" spans="1:15" ht="24" customHeight="1">
      <c r="A283" s="90" t="s">
        <v>1736</v>
      </c>
      <c r="B283" s="149" t="s">
        <v>1126</v>
      </c>
      <c r="C283" s="149" t="s">
        <v>1737</v>
      </c>
      <c r="D283" s="149" t="s">
        <v>1091</v>
      </c>
      <c r="E283" s="150" t="s">
        <v>1195</v>
      </c>
      <c r="F283" s="90" t="s">
        <v>1738</v>
      </c>
      <c r="G283" s="90" t="s">
        <v>1093</v>
      </c>
      <c r="H283" s="90" t="s">
        <v>6708</v>
      </c>
      <c r="I283" s="90" t="s">
        <v>1093</v>
      </c>
      <c r="J283" s="90" t="s">
        <v>6709</v>
      </c>
      <c r="K283" s="90" t="s">
        <v>1093</v>
      </c>
      <c r="L283" s="156">
        <v>98791.675619999995</v>
      </c>
      <c r="M283" s="90" t="s">
        <v>1669</v>
      </c>
      <c r="N283" s="156">
        <v>272130947.229949</v>
      </c>
      <c r="O283" s="90" t="s">
        <v>10264</v>
      </c>
    </row>
    <row r="284" spans="1:15" ht="24" customHeight="1">
      <c r="A284" s="90" t="s">
        <v>1715</v>
      </c>
      <c r="B284" s="149" t="s">
        <v>1089</v>
      </c>
      <c r="C284" s="149" t="s">
        <v>1716</v>
      </c>
      <c r="D284" s="149" t="s">
        <v>1095</v>
      </c>
      <c r="E284" s="150" t="s">
        <v>1109</v>
      </c>
      <c r="F284" s="90" t="s">
        <v>1097</v>
      </c>
      <c r="G284" s="90" t="s">
        <v>1093</v>
      </c>
      <c r="H284" s="90" t="s">
        <v>6710</v>
      </c>
      <c r="I284" s="90" t="s">
        <v>1093</v>
      </c>
      <c r="J284" s="90" t="s">
        <v>6710</v>
      </c>
      <c r="K284" s="90" t="s">
        <v>1093</v>
      </c>
      <c r="L284" s="156">
        <v>98285.42</v>
      </c>
      <c r="M284" s="90" t="s">
        <v>1669</v>
      </c>
      <c r="N284" s="156">
        <v>272229232.64994901</v>
      </c>
      <c r="O284" s="90" t="s">
        <v>9917</v>
      </c>
    </row>
    <row r="285" spans="1:15" ht="48" customHeight="1">
      <c r="A285" s="90" t="s">
        <v>1739</v>
      </c>
      <c r="B285" s="149" t="s">
        <v>1089</v>
      </c>
      <c r="C285" s="149" t="s">
        <v>1740</v>
      </c>
      <c r="D285" s="149" t="s">
        <v>1091</v>
      </c>
      <c r="E285" s="150" t="s">
        <v>1137</v>
      </c>
      <c r="F285" s="90" t="s">
        <v>1741</v>
      </c>
      <c r="G285" s="90" t="s">
        <v>1093</v>
      </c>
      <c r="H285" s="90" t="s">
        <v>6711</v>
      </c>
      <c r="I285" s="90" t="s">
        <v>1093</v>
      </c>
      <c r="J285" s="90" t="s">
        <v>6712</v>
      </c>
      <c r="K285" s="90" t="s">
        <v>1093</v>
      </c>
      <c r="L285" s="156">
        <v>96615.951079999999</v>
      </c>
      <c r="M285" s="90" t="s">
        <v>1669</v>
      </c>
      <c r="N285" s="156">
        <v>272325848.60102898</v>
      </c>
      <c r="O285" s="90" t="s">
        <v>1688</v>
      </c>
    </row>
    <row r="286" spans="1:15" ht="24" customHeight="1">
      <c r="A286" s="90" t="s">
        <v>6714</v>
      </c>
      <c r="B286" s="149" t="s">
        <v>1101</v>
      </c>
      <c r="C286" s="149" t="s">
        <v>6715</v>
      </c>
      <c r="D286" s="149" t="s">
        <v>1091</v>
      </c>
      <c r="E286" s="150" t="s">
        <v>1160</v>
      </c>
      <c r="F286" s="90" t="s">
        <v>1610</v>
      </c>
      <c r="G286" s="90" t="s">
        <v>1093</v>
      </c>
      <c r="H286" s="90" t="s">
        <v>6716</v>
      </c>
      <c r="I286" s="90" t="s">
        <v>1093</v>
      </c>
      <c r="J286" s="90" t="s">
        <v>6717</v>
      </c>
      <c r="K286" s="90" t="s">
        <v>1093</v>
      </c>
      <c r="L286" s="156">
        <v>94864.671629999997</v>
      </c>
      <c r="M286" s="90" t="s">
        <v>1669</v>
      </c>
      <c r="N286" s="156">
        <v>272420713.272659</v>
      </c>
      <c r="O286" s="90" t="s">
        <v>10265</v>
      </c>
    </row>
    <row r="287" spans="1:15" ht="24" customHeight="1">
      <c r="A287" s="90" t="s">
        <v>1746</v>
      </c>
      <c r="B287" s="149" t="s">
        <v>1558</v>
      </c>
      <c r="C287" s="149" t="s">
        <v>1747</v>
      </c>
      <c r="D287" s="149" t="s">
        <v>1091</v>
      </c>
      <c r="E287" s="150" t="s">
        <v>1225</v>
      </c>
      <c r="F287" s="90" t="s">
        <v>1748</v>
      </c>
      <c r="G287" s="90" t="s">
        <v>1093</v>
      </c>
      <c r="H287" s="90" t="s">
        <v>6718</v>
      </c>
      <c r="I287" s="90" t="s">
        <v>1093</v>
      </c>
      <c r="J287" s="90" t="s">
        <v>6719</v>
      </c>
      <c r="K287" s="90" t="s">
        <v>1093</v>
      </c>
      <c r="L287" s="156">
        <v>94545.369015999997</v>
      </c>
      <c r="M287" s="90" t="s">
        <v>1669</v>
      </c>
      <c r="N287" s="156">
        <v>272515258.641675</v>
      </c>
      <c r="O287" s="90" t="s">
        <v>9918</v>
      </c>
    </row>
    <row r="288" spans="1:15" ht="24" customHeight="1">
      <c r="A288" s="90" t="s">
        <v>1749</v>
      </c>
      <c r="B288" s="149" t="s">
        <v>1126</v>
      </c>
      <c r="C288" s="149" t="s">
        <v>1750</v>
      </c>
      <c r="D288" s="149" t="s">
        <v>1091</v>
      </c>
      <c r="E288" s="150" t="s">
        <v>1137</v>
      </c>
      <c r="F288" s="90" t="s">
        <v>1751</v>
      </c>
      <c r="G288" s="90" t="s">
        <v>1093</v>
      </c>
      <c r="H288" s="90" t="s">
        <v>6720</v>
      </c>
      <c r="I288" s="90" t="s">
        <v>1093</v>
      </c>
      <c r="J288" s="90" t="s">
        <v>6721</v>
      </c>
      <c r="K288" s="90" t="s">
        <v>1093</v>
      </c>
      <c r="L288" s="156">
        <v>90156.95</v>
      </c>
      <c r="M288" s="90" t="s">
        <v>1669</v>
      </c>
      <c r="N288" s="156">
        <v>272605415.59167498</v>
      </c>
      <c r="O288" s="90" t="s">
        <v>1695</v>
      </c>
    </row>
    <row r="289" spans="1:15" ht="24" customHeight="1">
      <c r="A289" s="90" t="s">
        <v>1794</v>
      </c>
      <c r="B289" s="149" t="s">
        <v>1089</v>
      </c>
      <c r="C289" s="149" t="s">
        <v>1795</v>
      </c>
      <c r="D289" s="149" t="s">
        <v>1103</v>
      </c>
      <c r="E289" s="150" t="s">
        <v>1096</v>
      </c>
      <c r="F289" s="90" t="s">
        <v>1605</v>
      </c>
      <c r="G289" s="90" t="s">
        <v>1093</v>
      </c>
      <c r="H289" s="90" t="s">
        <v>6722</v>
      </c>
      <c r="I289" s="90" t="s">
        <v>1093</v>
      </c>
      <c r="J289" s="90" t="s">
        <v>6723</v>
      </c>
      <c r="K289" s="90" t="s">
        <v>1093</v>
      </c>
      <c r="L289" s="156">
        <v>90000</v>
      </c>
      <c r="M289" s="90" t="s">
        <v>1669</v>
      </c>
      <c r="N289" s="156">
        <v>272695415.59167498</v>
      </c>
      <c r="O289" s="90" t="s">
        <v>1698</v>
      </c>
    </row>
    <row r="290" spans="1:15" ht="24" customHeight="1">
      <c r="A290" s="90" t="s">
        <v>1752</v>
      </c>
      <c r="B290" s="149" t="s">
        <v>1126</v>
      </c>
      <c r="C290" s="149" t="s">
        <v>1753</v>
      </c>
      <c r="D290" s="149" t="s">
        <v>1091</v>
      </c>
      <c r="E290" s="150" t="s">
        <v>1225</v>
      </c>
      <c r="F290" s="90" t="s">
        <v>1754</v>
      </c>
      <c r="G290" s="90" t="s">
        <v>1093</v>
      </c>
      <c r="H290" s="90" t="s">
        <v>6724</v>
      </c>
      <c r="I290" s="90" t="s">
        <v>1093</v>
      </c>
      <c r="J290" s="90" t="s">
        <v>6725</v>
      </c>
      <c r="K290" s="90" t="s">
        <v>1093</v>
      </c>
      <c r="L290" s="156">
        <v>89836.642370784</v>
      </c>
      <c r="M290" s="90" t="s">
        <v>1669</v>
      </c>
      <c r="N290" s="156">
        <v>272785252.23404598</v>
      </c>
      <c r="O290" s="90" t="s">
        <v>6713</v>
      </c>
    </row>
    <row r="291" spans="1:15" ht="144" customHeight="1">
      <c r="A291" s="90" t="s">
        <v>1744</v>
      </c>
      <c r="B291" s="149" t="s">
        <v>1089</v>
      </c>
      <c r="C291" s="149" t="s">
        <v>1745</v>
      </c>
      <c r="D291" s="149" t="s">
        <v>1095</v>
      </c>
      <c r="E291" s="150" t="s">
        <v>1109</v>
      </c>
      <c r="F291" s="90" t="s">
        <v>1119</v>
      </c>
      <c r="G291" s="90" t="s">
        <v>1093</v>
      </c>
      <c r="H291" s="90" t="s">
        <v>6726</v>
      </c>
      <c r="I291" s="90" t="s">
        <v>1093</v>
      </c>
      <c r="J291" s="90" t="s">
        <v>6727</v>
      </c>
      <c r="K291" s="90" t="s">
        <v>1093</v>
      </c>
      <c r="L291" s="156">
        <v>89500</v>
      </c>
      <c r="M291" s="90" t="s">
        <v>1669</v>
      </c>
      <c r="N291" s="156">
        <v>272874752.23404598</v>
      </c>
      <c r="O291" s="90" t="s">
        <v>9919</v>
      </c>
    </row>
    <row r="292" spans="1:15" ht="36" customHeight="1">
      <c r="A292" s="90" t="s">
        <v>1758</v>
      </c>
      <c r="B292" s="149" t="s">
        <v>1089</v>
      </c>
      <c r="C292" s="149" t="s">
        <v>1759</v>
      </c>
      <c r="D292" s="149" t="s">
        <v>1091</v>
      </c>
      <c r="E292" s="150" t="s">
        <v>1109</v>
      </c>
      <c r="F292" s="90" t="s">
        <v>1119</v>
      </c>
      <c r="G292" s="90" t="s">
        <v>1093</v>
      </c>
      <c r="H292" s="90" t="s">
        <v>6728</v>
      </c>
      <c r="I292" s="90" t="s">
        <v>1093</v>
      </c>
      <c r="J292" s="90" t="s">
        <v>6729</v>
      </c>
      <c r="K292" s="90" t="s">
        <v>1093</v>
      </c>
      <c r="L292" s="156">
        <v>89423.34</v>
      </c>
      <c r="M292" s="90" t="s">
        <v>1669</v>
      </c>
      <c r="N292" s="156">
        <v>272964175.57404602</v>
      </c>
      <c r="O292" s="90" t="s">
        <v>9920</v>
      </c>
    </row>
    <row r="293" spans="1:15" ht="36" customHeight="1">
      <c r="A293" s="90" t="s">
        <v>1767</v>
      </c>
      <c r="B293" s="149" t="s">
        <v>1089</v>
      </c>
      <c r="C293" s="149" t="s">
        <v>1768</v>
      </c>
      <c r="D293" s="149" t="s">
        <v>1091</v>
      </c>
      <c r="E293" s="150" t="s">
        <v>1160</v>
      </c>
      <c r="F293" s="90" t="s">
        <v>1527</v>
      </c>
      <c r="G293" s="90" t="s">
        <v>1093</v>
      </c>
      <c r="H293" s="90" t="s">
        <v>6730</v>
      </c>
      <c r="I293" s="90" t="s">
        <v>1093</v>
      </c>
      <c r="J293" s="90" t="s">
        <v>6731</v>
      </c>
      <c r="K293" s="90" t="s">
        <v>1093</v>
      </c>
      <c r="L293" s="156">
        <v>87937.7</v>
      </c>
      <c r="M293" s="90" t="s">
        <v>1669</v>
      </c>
      <c r="N293" s="156">
        <v>273052113.274046</v>
      </c>
      <c r="O293" s="90" t="s">
        <v>9921</v>
      </c>
    </row>
    <row r="294" spans="1:15" ht="24" customHeight="1">
      <c r="A294" s="90" t="s">
        <v>1756</v>
      </c>
      <c r="B294" s="149" t="s">
        <v>1089</v>
      </c>
      <c r="C294" s="149" t="s">
        <v>1757</v>
      </c>
      <c r="D294" s="149" t="s">
        <v>1103</v>
      </c>
      <c r="E294" s="150" t="s">
        <v>1096</v>
      </c>
      <c r="F294" s="90" t="s">
        <v>1157</v>
      </c>
      <c r="G294" s="90" t="s">
        <v>1093</v>
      </c>
      <c r="H294" s="90" t="s">
        <v>6732</v>
      </c>
      <c r="I294" s="90" t="s">
        <v>1093</v>
      </c>
      <c r="J294" s="90" t="s">
        <v>6733</v>
      </c>
      <c r="K294" s="90" t="s">
        <v>1093</v>
      </c>
      <c r="L294" s="156">
        <v>85328</v>
      </c>
      <c r="M294" s="90" t="s">
        <v>1669</v>
      </c>
      <c r="N294" s="156">
        <v>273137441.274046</v>
      </c>
      <c r="O294" s="90" t="s">
        <v>9922</v>
      </c>
    </row>
    <row r="295" spans="1:15" ht="36" customHeight="1">
      <c r="A295" s="90" t="s">
        <v>1820</v>
      </c>
      <c r="B295" s="149" t="s">
        <v>1101</v>
      </c>
      <c r="C295" s="149" t="s">
        <v>1821</v>
      </c>
      <c r="D295" s="149" t="s">
        <v>513</v>
      </c>
      <c r="E295" s="150" t="s">
        <v>1096</v>
      </c>
      <c r="F295" s="90" t="s">
        <v>1822</v>
      </c>
      <c r="G295" s="90" t="s">
        <v>534</v>
      </c>
      <c r="H295" s="90" t="s">
        <v>6734</v>
      </c>
      <c r="I295" s="90" t="s">
        <v>6735</v>
      </c>
      <c r="J295" s="90" t="s">
        <v>6736</v>
      </c>
      <c r="K295" s="90" t="s">
        <v>1217</v>
      </c>
      <c r="L295" s="156">
        <v>84750.006942293854</v>
      </c>
      <c r="M295" s="90" t="s">
        <v>1669</v>
      </c>
      <c r="N295" s="156">
        <v>273222191.28098798</v>
      </c>
      <c r="O295" s="90" t="s">
        <v>9923</v>
      </c>
    </row>
    <row r="296" spans="1:15" ht="24" customHeight="1">
      <c r="A296" s="90" t="s">
        <v>1776</v>
      </c>
      <c r="B296" s="149" t="s">
        <v>1126</v>
      </c>
      <c r="C296" s="149" t="s">
        <v>1777</v>
      </c>
      <c r="D296" s="149" t="s">
        <v>1091</v>
      </c>
      <c r="E296" s="150" t="s">
        <v>1195</v>
      </c>
      <c r="F296" s="90" t="s">
        <v>6737</v>
      </c>
      <c r="G296" s="90" t="s">
        <v>1093</v>
      </c>
      <c r="H296" s="90" t="s">
        <v>6738</v>
      </c>
      <c r="I296" s="90" t="s">
        <v>1093</v>
      </c>
      <c r="J296" s="90" t="s">
        <v>6739</v>
      </c>
      <c r="K296" s="90" t="s">
        <v>1093</v>
      </c>
      <c r="L296" s="156">
        <v>83354.883736000003</v>
      </c>
      <c r="M296" s="90" t="s">
        <v>1669</v>
      </c>
      <c r="N296" s="156">
        <v>273305546.16472399</v>
      </c>
      <c r="O296" s="90" t="s">
        <v>9924</v>
      </c>
    </row>
    <row r="297" spans="1:15" ht="36" customHeight="1">
      <c r="A297" s="90" t="s">
        <v>1765</v>
      </c>
      <c r="B297" s="149" t="s">
        <v>1089</v>
      </c>
      <c r="C297" s="149" t="s">
        <v>1766</v>
      </c>
      <c r="D297" s="149" t="s">
        <v>1095</v>
      </c>
      <c r="E297" s="150" t="s">
        <v>1344</v>
      </c>
      <c r="F297" s="90" t="s">
        <v>1100</v>
      </c>
      <c r="G297" s="90" t="s">
        <v>1093</v>
      </c>
      <c r="H297" s="90" t="s">
        <v>6740</v>
      </c>
      <c r="I297" s="90" t="s">
        <v>1093</v>
      </c>
      <c r="J297" s="90" t="s">
        <v>6741</v>
      </c>
      <c r="K297" s="90" t="s">
        <v>1093</v>
      </c>
      <c r="L297" s="156">
        <v>83124.990000000005</v>
      </c>
      <c r="M297" s="90" t="s">
        <v>1669</v>
      </c>
      <c r="N297" s="156">
        <v>273388671.154724</v>
      </c>
      <c r="O297" s="90" t="s">
        <v>9925</v>
      </c>
    </row>
    <row r="298" spans="1:15" ht="60" customHeight="1">
      <c r="A298" s="90" t="s">
        <v>6742</v>
      </c>
      <c r="B298" s="149" t="s">
        <v>1101</v>
      </c>
      <c r="C298" s="149" t="s">
        <v>6743</v>
      </c>
      <c r="D298" s="149" t="s">
        <v>1127</v>
      </c>
      <c r="E298" s="150" t="s">
        <v>508</v>
      </c>
      <c r="F298" s="90" t="s">
        <v>6744</v>
      </c>
      <c r="G298" s="90" t="s">
        <v>1093</v>
      </c>
      <c r="H298" s="90" t="s">
        <v>6745</v>
      </c>
      <c r="I298" s="90" t="s">
        <v>1093</v>
      </c>
      <c r="J298" s="90" t="s">
        <v>6746</v>
      </c>
      <c r="K298" s="90" t="s">
        <v>1093</v>
      </c>
      <c r="L298" s="156">
        <v>82208.579312235932</v>
      </c>
      <c r="M298" s="90" t="s">
        <v>1669</v>
      </c>
      <c r="N298" s="156">
        <v>273470879.73403603</v>
      </c>
      <c r="O298" s="90" t="s">
        <v>10266</v>
      </c>
    </row>
    <row r="299" spans="1:15" ht="24" customHeight="1">
      <c r="A299" s="90" t="s">
        <v>2874</v>
      </c>
      <c r="B299" s="149" t="s">
        <v>1126</v>
      </c>
      <c r="C299" s="149" t="s">
        <v>2875</v>
      </c>
      <c r="D299" s="149" t="s">
        <v>1091</v>
      </c>
      <c r="E299" s="150" t="s">
        <v>1225</v>
      </c>
      <c r="F299" s="90" t="s">
        <v>6747</v>
      </c>
      <c r="G299" s="90" t="s">
        <v>1093</v>
      </c>
      <c r="H299" s="90" t="s">
        <v>6748</v>
      </c>
      <c r="I299" s="90" t="s">
        <v>1093</v>
      </c>
      <c r="J299" s="90" t="s">
        <v>6749</v>
      </c>
      <c r="K299" s="90" t="s">
        <v>1093</v>
      </c>
      <c r="L299" s="156">
        <v>80943.359973440005</v>
      </c>
      <c r="M299" s="90" t="s">
        <v>1669</v>
      </c>
      <c r="N299" s="156">
        <v>273551823.09400898</v>
      </c>
      <c r="O299" s="90" t="s">
        <v>10267</v>
      </c>
    </row>
    <row r="300" spans="1:15" ht="36" customHeight="1">
      <c r="A300" s="90" t="s">
        <v>1786</v>
      </c>
      <c r="B300" s="149" t="s">
        <v>1126</v>
      </c>
      <c r="C300" s="149" t="s">
        <v>1787</v>
      </c>
      <c r="D300" s="149" t="s">
        <v>1091</v>
      </c>
      <c r="E300" s="150" t="s">
        <v>1195</v>
      </c>
      <c r="F300" s="90" t="s">
        <v>1788</v>
      </c>
      <c r="G300" s="90" t="s">
        <v>1093</v>
      </c>
      <c r="H300" s="90" t="s">
        <v>3393</v>
      </c>
      <c r="I300" s="90" t="s">
        <v>1093</v>
      </c>
      <c r="J300" s="90" t="s">
        <v>6750</v>
      </c>
      <c r="K300" s="90" t="s">
        <v>1093</v>
      </c>
      <c r="L300" s="156">
        <v>80402.30478952</v>
      </c>
      <c r="M300" s="90" t="s">
        <v>1669</v>
      </c>
      <c r="N300" s="156">
        <v>273632225.398799</v>
      </c>
      <c r="O300" s="90" t="s">
        <v>9926</v>
      </c>
    </row>
    <row r="301" spans="1:15" ht="48" customHeight="1">
      <c r="A301" s="90" t="s">
        <v>1790</v>
      </c>
      <c r="B301" s="149" t="s">
        <v>1089</v>
      </c>
      <c r="C301" s="149" t="s">
        <v>1791</v>
      </c>
      <c r="D301" s="149" t="s">
        <v>1091</v>
      </c>
      <c r="E301" s="150" t="s">
        <v>1096</v>
      </c>
      <c r="F301" s="90" t="s">
        <v>1792</v>
      </c>
      <c r="G301" s="90" t="s">
        <v>1093</v>
      </c>
      <c r="H301" s="90" t="s">
        <v>6751</v>
      </c>
      <c r="I301" s="90" t="s">
        <v>1093</v>
      </c>
      <c r="J301" s="90" t="s">
        <v>6752</v>
      </c>
      <c r="K301" s="90" t="s">
        <v>1093</v>
      </c>
      <c r="L301" s="156">
        <v>80270.8</v>
      </c>
      <c r="M301" s="90" t="s">
        <v>1669</v>
      </c>
      <c r="N301" s="156">
        <v>273712496.19879901</v>
      </c>
      <c r="O301" s="90" t="s">
        <v>9927</v>
      </c>
    </row>
    <row r="302" spans="1:15" ht="36" customHeight="1">
      <c r="A302" s="90" t="s">
        <v>1798</v>
      </c>
      <c r="B302" s="149" t="s">
        <v>1126</v>
      </c>
      <c r="C302" s="149" t="s">
        <v>1799</v>
      </c>
      <c r="D302" s="149" t="s">
        <v>1091</v>
      </c>
      <c r="E302" s="150" t="s">
        <v>1312</v>
      </c>
      <c r="F302" s="90" t="s">
        <v>1800</v>
      </c>
      <c r="G302" s="90" t="s">
        <v>1093</v>
      </c>
      <c r="H302" s="90" t="s">
        <v>6753</v>
      </c>
      <c r="I302" s="90" t="s">
        <v>1093</v>
      </c>
      <c r="J302" s="90" t="s">
        <v>6754</v>
      </c>
      <c r="K302" s="90" t="s">
        <v>1093</v>
      </c>
      <c r="L302" s="156">
        <v>78728.409979999997</v>
      </c>
      <c r="M302" s="90" t="s">
        <v>1669</v>
      </c>
      <c r="N302" s="156">
        <v>273791224.60877901</v>
      </c>
      <c r="O302" s="90" t="s">
        <v>10268</v>
      </c>
    </row>
    <row r="303" spans="1:15" ht="24" customHeight="1">
      <c r="A303" s="90" t="s">
        <v>1801</v>
      </c>
      <c r="B303" s="149" t="s">
        <v>1089</v>
      </c>
      <c r="C303" s="149" t="s">
        <v>1802</v>
      </c>
      <c r="D303" s="149" t="s">
        <v>1091</v>
      </c>
      <c r="E303" s="150" t="s">
        <v>1109</v>
      </c>
      <c r="F303" s="90" t="s">
        <v>1605</v>
      </c>
      <c r="G303" s="90" t="s">
        <v>1093</v>
      </c>
      <c r="H303" s="90" t="s">
        <v>6755</v>
      </c>
      <c r="I303" s="90" t="s">
        <v>1093</v>
      </c>
      <c r="J303" s="90" t="s">
        <v>6756</v>
      </c>
      <c r="K303" s="90" t="s">
        <v>1093</v>
      </c>
      <c r="L303" s="156">
        <v>78480.179999999993</v>
      </c>
      <c r="M303" s="90" t="s">
        <v>1669</v>
      </c>
      <c r="N303" s="156">
        <v>273869704.78877902</v>
      </c>
      <c r="O303" s="90" t="s">
        <v>9928</v>
      </c>
    </row>
    <row r="304" spans="1:15" ht="36" customHeight="1">
      <c r="A304" s="90" t="s">
        <v>1494</v>
      </c>
      <c r="B304" s="149" t="s">
        <v>1126</v>
      </c>
      <c r="C304" s="149" t="s">
        <v>1495</v>
      </c>
      <c r="D304" s="149" t="s">
        <v>1091</v>
      </c>
      <c r="E304" s="150" t="s">
        <v>1131</v>
      </c>
      <c r="F304" s="90" t="s">
        <v>6757</v>
      </c>
      <c r="G304" s="90" t="s">
        <v>1093</v>
      </c>
      <c r="H304" s="90" t="s">
        <v>6758</v>
      </c>
      <c r="I304" s="90" t="s">
        <v>1093</v>
      </c>
      <c r="J304" s="90" t="s">
        <v>6759</v>
      </c>
      <c r="K304" s="90" t="s">
        <v>1093</v>
      </c>
      <c r="L304" s="156">
        <v>78148.34005467</v>
      </c>
      <c r="M304" s="90" t="s">
        <v>1669</v>
      </c>
      <c r="N304" s="156">
        <v>273947853.12883401</v>
      </c>
      <c r="O304" s="90" t="s">
        <v>9929</v>
      </c>
    </row>
    <row r="305" spans="1:15" ht="204" customHeight="1">
      <c r="A305" s="90" t="s">
        <v>1807</v>
      </c>
      <c r="B305" s="149" t="s">
        <v>1089</v>
      </c>
      <c r="C305" s="149" t="s">
        <v>1808</v>
      </c>
      <c r="D305" s="149" t="s">
        <v>1091</v>
      </c>
      <c r="E305" s="150" t="s">
        <v>1109</v>
      </c>
      <c r="F305" s="90" t="s">
        <v>1100</v>
      </c>
      <c r="G305" s="90" t="s">
        <v>1093</v>
      </c>
      <c r="H305" s="90" t="s">
        <v>6760</v>
      </c>
      <c r="I305" s="90" t="s">
        <v>1093</v>
      </c>
      <c r="J305" s="90" t="s">
        <v>6761</v>
      </c>
      <c r="K305" s="90" t="s">
        <v>1093</v>
      </c>
      <c r="L305" s="156">
        <v>78000</v>
      </c>
      <c r="M305" s="90" t="s">
        <v>1669</v>
      </c>
      <c r="N305" s="156">
        <v>274025853.12883401</v>
      </c>
      <c r="O305" s="90" t="s">
        <v>10269</v>
      </c>
    </row>
    <row r="306" spans="1:15" ht="48" customHeight="1">
      <c r="A306" s="90" t="s">
        <v>1994</v>
      </c>
      <c r="B306" s="149" t="s">
        <v>1101</v>
      </c>
      <c r="C306" s="149" t="s">
        <v>1995</v>
      </c>
      <c r="D306" s="149" t="s">
        <v>1091</v>
      </c>
      <c r="E306" s="150" t="s">
        <v>1167</v>
      </c>
      <c r="F306" s="90" t="s">
        <v>1996</v>
      </c>
      <c r="G306" s="90" t="s">
        <v>1093</v>
      </c>
      <c r="H306" s="90" t="s">
        <v>6762</v>
      </c>
      <c r="I306" s="90" t="s">
        <v>1093</v>
      </c>
      <c r="J306" s="90" t="s">
        <v>6763</v>
      </c>
      <c r="K306" s="90" t="s">
        <v>1093</v>
      </c>
      <c r="L306" s="156">
        <v>77703.157655200004</v>
      </c>
      <c r="M306" s="90" t="s">
        <v>1669</v>
      </c>
      <c r="N306" s="156">
        <v>274103556.28648901</v>
      </c>
      <c r="O306" s="90" t="s">
        <v>10270</v>
      </c>
    </row>
    <row r="307" spans="1:15" ht="60" customHeight="1">
      <c r="A307" s="90" t="s">
        <v>1851</v>
      </c>
      <c r="B307" s="149" t="s">
        <v>1126</v>
      </c>
      <c r="C307" s="149" t="s">
        <v>1852</v>
      </c>
      <c r="D307" s="149" t="s">
        <v>513</v>
      </c>
      <c r="E307" s="150" t="s">
        <v>254</v>
      </c>
      <c r="F307" s="90" t="s">
        <v>6764</v>
      </c>
      <c r="G307" s="90" t="s">
        <v>1093</v>
      </c>
      <c r="H307" s="90" t="s">
        <v>5509</v>
      </c>
      <c r="I307" s="90" t="s">
        <v>1093</v>
      </c>
      <c r="J307" s="90" t="s">
        <v>6765</v>
      </c>
      <c r="K307" s="90" t="s">
        <v>1093</v>
      </c>
      <c r="L307" s="156">
        <v>77113.935377237998</v>
      </c>
      <c r="M307" s="90" t="s">
        <v>1669</v>
      </c>
      <c r="N307" s="156">
        <v>274180670.22186601</v>
      </c>
      <c r="O307" s="90" t="s">
        <v>9930</v>
      </c>
    </row>
    <row r="308" spans="1:15" ht="24" customHeight="1">
      <c r="A308" s="90" t="s">
        <v>1779</v>
      </c>
      <c r="B308" s="149" t="s">
        <v>1089</v>
      </c>
      <c r="C308" s="149" t="s">
        <v>1780</v>
      </c>
      <c r="D308" s="149" t="s">
        <v>1095</v>
      </c>
      <c r="E308" s="150" t="s">
        <v>1160</v>
      </c>
      <c r="F308" s="90" t="s">
        <v>1781</v>
      </c>
      <c r="G308" s="90" t="s">
        <v>1093</v>
      </c>
      <c r="H308" s="90" t="s">
        <v>6766</v>
      </c>
      <c r="I308" s="90" t="s">
        <v>1093</v>
      </c>
      <c r="J308" s="90" t="s">
        <v>6767</v>
      </c>
      <c r="K308" s="90" t="s">
        <v>1093</v>
      </c>
      <c r="L308" s="156">
        <v>76783.199999999997</v>
      </c>
      <c r="M308" s="90" t="s">
        <v>1669</v>
      </c>
      <c r="N308" s="156">
        <v>274257453.421866</v>
      </c>
      <c r="O308" s="90" t="s">
        <v>10271</v>
      </c>
    </row>
    <row r="309" spans="1:15" ht="24" customHeight="1">
      <c r="A309" s="90" t="s">
        <v>1815</v>
      </c>
      <c r="B309" s="149" t="s">
        <v>1089</v>
      </c>
      <c r="C309" s="149" t="s">
        <v>1816</v>
      </c>
      <c r="D309" s="149" t="s">
        <v>1091</v>
      </c>
      <c r="E309" s="150" t="s">
        <v>1160</v>
      </c>
      <c r="F309" s="90" t="s">
        <v>1817</v>
      </c>
      <c r="G309" s="90" t="s">
        <v>1093</v>
      </c>
      <c r="H309" s="90" t="s">
        <v>6768</v>
      </c>
      <c r="I309" s="90" t="s">
        <v>1093</v>
      </c>
      <c r="J309" s="90" t="s">
        <v>6769</v>
      </c>
      <c r="K309" s="90" t="s">
        <v>1093</v>
      </c>
      <c r="L309" s="156">
        <v>76369.440000000002</v>
      </c>
      <c r="M309" s="90" t="s">
        <v>1669</v>
      </c>
      <c r="N309" s="156">
        <v>274333822.861866</v>
      </c>
      <c r="O309" s="90" t="s">
        <v>9931</v>
      </c>
    </row>
    <row r="310" spans="1:15" ht="120" customHeight="1">
      <c r="A310" s="90" t="s">
        <v>1004</v>
      </c>
      <c r="B310" s="149" t="s">
        <v>1126</v>
      </c>
      <c r="C310" s="149" t="s">
        <v>260</v>
      </c>
      <c r="D310" s="149" t="s">
        <v>1127</v>
      </c>
      <c r="E310" s="150" t="s">
        <v>254</v>
      </c>
      <c r="F310" s="90" t="s">
        <v>6770</v>
      </c>
      <c r="G310" s="90" t="s">
        <v>1093</v>
      </c>
      <c r="H310" s="90" t="s">
        <v>6771</v>
      </c>
      <c r="I310" s="90" t="s">
        <v>1093</v>
      </c>
      <c r="J310" s="90" t="s">
        <v>6772</v>
      </c>
      <c r="K310" s="90" t="s">
        <v>1093</v>
      </c>
      <c r="L310" s="156">
        <v>74673.547804525995</v>
      </c>
      <c r="M310" s="90" t="s">
        <v>1669</v>
      </c>
      <c r="N310" s="156">
        <v>274408496.40967101</v>
      </c>
      <c r="O310" s="90" t="s">
        <v>9932</v>
      </c>
    </row>
    <row r="311" spans="1:15" ht="24" customHeight="1">
      <c r="A311" s="90" t="s">
        <v>1824</v>
      </c>
      <c r="B311" s="149" t="s">
        <v>1089</v>
      </c>
      <c r="C311" s="149" t="s">
        <v>1825</v>
      </c>
      <c r="D311" s="149" t="s">
        <v>1091</v>
      </c>
      <c r="E311" s="150" t="s">
        <v>1109</v>
      </c>
      <c r="F311" s="90" t="s">
        <v>1100</v>
      </c>
      <c r="G311" s="90" t="s">
        <v>1093</v>
      </c>
      <c r="H311" s="90" t="s">
        <v>6773</v>
      </c>
      <c r="I311" s="90" t="s">
        <v>1093</v>
      </c>
      <c r="J311" s="90" t="s">
        <v>6774</v>
      </c>
      <c r="K311" s="90" t="s">
        <v>1093</v>
      </c>
      <c r="L311" s="156">
        <v>73953.48</v>
      </c>
      <c r="M311" s="90" t="s">
        <v>1669</v>
      </c>
      <c r="N311" s="156">
        <v>274482449.88967103</v>
      </c>
      <c r="O311" s="90" t="s">
        <v>10272</v>
      </c>
    </row>
    <row r="312" spans="1:15" ht="24" customHeight="1">
      <c r="A312" s="90" t="s">
        <v>1804</v>
      </c>
      <c r="B312" s="149" t="s">
        <v>1089</v>
      </c>
      <c r="C312" s="149" t="s">
        <v>1805</v>
      </c>
      <c r="D312" s="149" t="s">
        <v>1095</v>
      </c>
      <c r="E312" s="150" t="s">
        <v>1109</v>
      </c>
      <c r="F312" s="90" t="s">
        <v>1100</v>
      </c>
      <c r="G312" s="90" t="s">
        <v>1093</v>
      </c>
      <c r="H312" s="90" t="s">
        <v>6776</v>
      </c>
      <c r="I312" s="90" t="s">
        <v>1093</v>
      </c>
      <c r="J312" s="90" t="s">
        <v>6777</v>
      </c>
      <c r="K312" s="90" t="s">
        <v>1093</v>
      </c>
      <c r="L312" s="156">
        <v>73571.67</v>
      </c>
      <c r="M312" s="90" t="s">
        <v>1669</v>
      </c>
      <c r="N312" s="156">
        <v>274556021.55967098</v>
      </c>
      <c r="O312" s="90" t="s">
        <v>9933</v>
      </c>
    </row>
    <row r="313" spans="1:15" ht="204" customHeight="1">
      <c r="A313" s="90" t="s">
        <v>1831</v>
      </c>
      <c r="B313" s="149" t="s">
        <v>1089</v>
      </c>
      <c r="C313" s="149" t="s">
        <v>1813</v>
      </c>
      <c r="D313" s="149" t="s">
        <v>1091</v>
      </c>
      <c r="E313" s="150" t="s">
        <v>1109</v>
      </c>
      <c r="F313" s="90" t="s">
        <v>1100</v>
      </c>
      <c r="G313" s="90" t="s">
        <v>1093</v>
      </c>
      <c r="H313" s="90" t="s">
        <v>6778</v>
      </c>
      <c r="I313" s="90" t="s">
        <v>1093</v>
      </c>
      <c r="J313" s="90" t="s">
        <v>6779</v>
      </c>
      <c r="K313" s="90" t="s">
        <v>1093</v>
      </c>
      <c r="L313" s="156">
        <v>72946.679999999993</v>
      </c>
      <c r="M313" s="90" t="s">
        <v>1669</v>
      </c>
      <c r="N313" s="156">
        <v>274628968.23967099</v>
      </c>
      <c r="O313" s="90" t="s">
        <v>10273</v>
      </c>
    </row>
    <row r="314" spans="1:15" ht="108" customHeight="1">
      <c r="A314" s="90" t="s">
        <v>1812</v>
      </c>
      <c r="B314" s="149" t="s">
        <v>1089</v>
      </c>
      <c r="C314" s="149" t="s">
        <v>1813</v>
      </c>
      <c r="D314" s="149" t="s">
        <v>1095</v>
      </c>
      <c r="E314" s="150" t="s">
        <v>1109</v>
      </c>
      <c r="F314" s="90" t="s">
        <v>1100</v>
      </c>
      <c r="G314" s="90" t="s">
        <v>1093</v>
      </c>
      <c r="H314" s="90" t="s">
        <v>6778</v>
      </c>
      <c r="I314" s="90" t="s">
        <v>1093</v>
      </c>
      <c r="J314" s="90" t="s">
        <v>6779</v>
      </c>
      <c r="K314" s="90" t="s">
        <v>1093</v>
      </c>
      <c r="L314" s="156">
        <v>72946.679999999993</v>
      </c>
      <c r="M314" s="90" t="s">
        <v>1669</v>
      </c>
      <c r="N314" s="156">
        <v>274701914.919671</v>
      </c>
      <c r="O314" s="90" t="s">
        <v>9934</v>
      </c>
    </row>
    <row r="315" spans="1:15" ht="24" customHeight="1">
      <c r="A315" s="90" t="s">
        <v>1818</v>
      </c>
      <c r="B315" s="149" t="s">
        <v>1089</v>
      </c>
      <c r="C315" s="149" t="s">
        <v>1819</v>
      </c>
      <c r="D315" s="149" t="s">
        <v>1095</v>
      </c>
      <c r="E315" s="150" t="s">
        <v>1109</v>
      </c>
      <c r="F315" s="90" t="s">
        <v>1119</v>
      </c>
      <c r="G315" s="90" t="s">
        <v>1093</v>
      </c>
      <c r="H315" s="90" t="s">
        <v>6780</v>
      </c>
      <c r="I315" s="90" t="s">
        <v>1093</v>
      </c>
      <c r="J315" s="90" t="s">
        <v>6781</v>
      </c>
      <c r="K315" s="90" t="s">
        <v>1093</v>
      </c>
      <c r="L315" s="156">
        <v>72000</v>
      </c>
      <c r="M315" s="90" t="s">
        <v>1782</v>
      </c>
      <c r="N315" s="156">
        <v>274773914.919671</v>
      </c>
      <c r="O315" s="90" t="s">
        <v>10274</v>
      </c>
    </row>
    <row r="316" spans="1:15" ht="24" customHeight="1">
      <c r="A316" s="90" t="s">
        <v>1894</v>
      </c>
      <c r="B316" s="149" t="s">
        <v>1089</v>
      </c>
      <c r="C316" s="149" t="s">
        <v>1895</v>
      </c>
      <c r="D316" s="149" t="s">
        <v>1311</v>
      </c>
      <c r="E316" s="150" t="s">
        <v>1312</v>
      </c>
      <c r="F316" s="90" t="s">
        <v>1313</v>
      </c>
      <c r="G316" s="90" t="s">
        <v>1093</v>
      </c>
      <c r="H316" s="90" t="s">
        <v>1896</v>
      </c>
      <c r="I316" s="90" t="s">
        <v>1093</v>
      </c>
      <c r="J316" s="90" t="s">
        <v>1897</v>
      </c>
      <c r="K316" s="90" t="s">
        <v>1093</v>
      </c>
      <c r="L316" s="156">
        <v>71883.998999999996</v>
      </c>
      <c r="M316" s="90" t="s">
        <v>1782</v>
      </c>
      <c r="N316" s="156">
        <v>274845798.91867101</v>
      </c>
      <c r="O316" s="90" t="s">
        <v>9935</v>
      </c>
    </row>
    <row r="317" spans="1:15" ht="24" customHeight="1">
      <c r="A317" s="90" t="s">
        <v>1011</v>
      </c>
      <c r="B317" s="149" t="s">
        <v>1126</v>
      </c>
      <c r="C317" s="149" t="s">
        <v>483</v>
      </c>
      <c r="D317" s="149" t="s">
        <v>1127</v>
      </c>
      <c r="E317" s="150" t="s">
        <v>254</v>
      </c>
      <c r="F317" s="90" t="s">
        <v>1012</v>
      </c>
      <c r="G317" s="90" t="s">
        <v>1093</v>
      </c>
      <c r="H317" s="90" t="s">
        <v>6154</v>
      </c>
      <c r="I317" s="90" t="s">
        <v>1093</v>
      </c>
      <c r="J317" s="90" t="s">
        <v>6782</v>
      </c>
      <c r="K317" s="90" t="s">
        <v>1093</v>
      </c>
      <c r="L317" s="156">
        <v>71414.705729555993</v>
      </c>
      <c r="M317" s="90" t="s">
        <v>1782</v>
      </c>
      <c r="N317" s="156">
        <v>274917213.62440097</v>
      </c>
      <c r="O317" s="90" t="s">
        <v>6775</v>
      </c>
    </row>
    <row r="318" spans="1:15" ht="24" customHeight="1">
      <c r="A318" s="90" t="s">
        <v>1879</v>
      </c>
      <c r="B318" s="149" t="s">
        <v>1101</v>
      </c>
      <c r="C318" s="149" t="s">
        <v>1880</v>
      </c>
      <c r="D318" s="149" t="s">
        <v>1091</v>
      </c>
      <c r="E318" s="150" t="s">
        <v>1137</v>
      </c>
      <c r="F318" s="90" t="s">
        <v>6783</v>
      </c>
      <c r="G318" s="90" t="s">
        <v>1093</v>
      </c>
      <c r="H318" s="90" t="s">
        <v>6784</v>
      </c>
      <c r="I318" s="90" t="s">
        <v>1093</v>
      </c>
      <c r="J318" s="90" t="s">
        <v>6785</v>
      </c>
      <c r="K318" s="90" t="s">
        <v>1093</v>
      </c>
      <c r="L318" s="156">
        <v>71045.452035714246</v>
      </c>
      <c r="M318" s="90" t="s">
        <v>1782</v>
      </c>
      <c r="N318" s="156">
        <v>274988259.076437</v>
      </c>
      <c r="O318" s="90" t="s">
        <v>9936</v>
      </c>
    </row>
    <row r="319" spans="1:15" ht="24" customHeight="1">
      <c r="A319" s="90" t="s">
        <v>1499</v>
      </c>
      <c r="B319" s="149" t="s">
        <v>1126</v>
      </c>
      <c r="C319" s="149" t="s">
        <v>1500</v>
      </c>
      <c r="D319" s="149" t="s">
        <v>1091</v>
      </c>
      <c r="E319" s="150" t="s">
        <v>1137</v>
      </c>
      <c r="F319" s="90" t="s">
        <v>6786</v>
      </c>
      <c r="G319" s="90" t="s">
        <v>1093</v>
      </c>
      <c r="H319" s="90" t="s">
        <v>4198</v>
      </c>
      <c r="I319" s="90" t="s">
        <v>1093</v>
      </c>
      <c r="J319" s="90" t="s">
        <v>6787</v>
      </c>
      <c r="K319" s="90" t="s">
        <v>1093</v>
      </c>
      <c r="L319" s="156">
        <v>70947.626030640007</v>
      </c>
      <c r="M319" s="90" t="s">
        <v>1782</v>
      </c>
      <c r="N319" s="156">
        <v>275059206.70246798</v>
      </c>
      <c r="O319" s="90" t="s">
        <v>1764</v>
      </c>
    </row>
    <row r="320" spans="1:15" ht="24" customHeight="1">
      <c r="A320" s="90" t="s">
        <v>1905</v>
      </c>
      <c r="B320" s="149" t="s">
        <v>1089</v>
      </c>
      <c r="C320" s="149" t="s">
        <v>1906</v>
      </c>
      <c r="D320" s="149" t="s">
        <v>1311</v>
      </c>
      <c r="E320" s="150" t="s">
        <v>1312</v>
      </c>
      <c r="F320" s="90" t="s">
        <v>1313</v>
      </c>
      <c r="G320" s="90" t="s">
        <v>1093</v>
      </c>
      <c r="H320" s="90" t="s">
        <v>1907</v>
      </c>
      <c r="I320" s="90" t="s">
        <v>1093</v>
      </c>
      <c r="J320" s="90" t="s">
        <v>1908</v>
      </c>
      <c r="K320" s="90" t="s">
        <v>1093</v>
      </c>
      <c r="L320" s="156">
        <v>70943.664000000004</v>
      </c>
      <c r="M320" s="90" t="s">
        <v>1782</v>
      </c>
      <c r="N320" s="156">
        <v>275130150.36646801</v>
      </c>
      <c r="O320" s="90" t="s">
        <v>10275</v>
      </c>
    </row>
    <row r="321" spans="1:15" ht="108" customHeight="1">
      <c r="A321" s="90" t="s">
        <v>1902</v>
      </c>
      <c r="B321" s="149" t="s">
        <v>1101</v>
      </c>
      <c r="C321" s="149" t="s">
        <v>1903</v>
      </c>
      <c r="D321" s="149" t="s">
        <v>1091</v>
      </c>
      <c r="E321" s="150" t="s">
        <v>1160</v>
      </c>
      <c r="F321" s="90" t="s">
        <v>1904</v>
      </c>
      <c r="G321" s="90" t="s">
        <v>1093</v>
      </c>
      <c r="H321" s="90" t="s">
        <v>6788</v>
      </c>
      <c r="I321" s="90" t="s">
        <v>1093</v>
      </c>
      <c r="J321" s="90" t="s">
        <v>6789</v>
      </c>
      <c r="K321" s="90" t="s">
        <v>1093</v>
      </c>
      <c r="L321" s="156">
        <v>70880.526750000005</v>
      </c>
      <c r="M321" s="90" t="s">
        <v>1782</v>
      </c>
      <c r="N321" s="156">
        <v>275201030.89321798</v>
      </c>
      <c r="O321" s="90" t="s">
        <v>1770</v>
      </c>
    </row>
    <row r="322" spans="1:15" ht="24" customHeight="1">
      <c r="A322" s="90" t="s">
        <v>1840</v>
      </c>
      <c r="B322" s="149" t="s">
        <v>1558</v>
      </c>
      <c r="C322" s="149" t="s">
        <v>1841</v>
      </c>
      <c r="D322" s="149" t="s">
        <v>1091</v>
      </c>
      <c r="E322" s="150" t="s">
        <v>1195</v>
      </c>
      <c r="F322" s="90" t="s">
        <v>1842</v>
      </c>
      <c r="G322" s="90" t="s">
        <v>1093</v>
      </c>
      <c r="H322" s="90" t="s">
        <v>6790</v>
      </c>
      <c r="I322" s="90" t="s">
        <v>1093</v>
      </c>
      <c r="J322" s="90" t="s">
        <v>6791</v>
      </c>
      <c r="K322" s="90" t="s">
        <v>1093</v>
      </c>
      <c r="L322" s="156">
        <v>70705.320000000007</v>
      </c>
      <c r="M322" s="90" t="s">
        <v>1782</v>
      </c>
      <c r="N322" s="156">
        <v>275271736.21321797</v>
      </c>
      <c r="O322" s="90" t="s">
        <v>10276</v>
      </c>
    </row>
    <row r="323" spans="1:15" ht="48" customHeight="1">
      <c r="A323" s="90" t="s">
        <v>1826</v>
      </c>
      <c r="B323" s="149" t="s">
        <v>1089</v>
      </c>
      <c r="C323" s="149" t="s">
        <v>1827</v>
      </c>
      <c r="D323" s="149" t="s">
        <v>1095</v>
      </c>
      <c r="E323" s="150" t="s">
        <v>1344</v>
      </c>
      <c r="F323" s="90" t="s">
        <v>1119</v>
      </c>
      <c r="G323" s="90" t="s">
        <v>1093</v>
      </c>
      <c r="H323" s="90" t="s">
        <v>6792</v>
      </c>
      <c r="I323" s="90" t="s">
        <v>1093</v>
      </c>
      <c r="J323" s="90" t="s">
        <v>6793</v>
      </c>
      <c r="K323" s="90" t="s">
        <v>1093</v>
      </c>
      <c r="L323" s="156">
        <v>69583.34</v>
      </c>
      <c r="M323" s="90" t="s">
        <v>1782</v>
      </c>
      <c r="N323" s="156">
        <v>275341319.55321801</v>
      </c>
      <c r="O323" s="90" t="s">
        <v>1775</v>
      </c>
    </row>
    <row r="324" spans="1:15" ht="108" customHeight="1">
      <c r="A324" s="90" t="s">
        <v>1828</v>
      </c>
      <c r="B324" s="149" t="s">
        <v>1089</v>
      </c>
      <c r="C324" s="149" t="s">
        <v>1829</v>
      </c>
      <c r="D324" s="149" t="s">
        <v>1095</v>
      </c>
      <c r="E324" s="150" t="s">
        <v>1109</v>
      </c>
      <c r="F324" s="90" t="s">
        <v>1157</v>
      </c>
      <c r="G324" s="90" t="s">
        <v>1093</v>
      </c>
      <c r="H324" s="90" t="s">
        <v>6794</v>
      </c>
      <c r="I324" s="90" t="s">
        <v>1093</v>
      </c>
      <c r="J324" s="90" t="s">
        <v>6795</v>
      </c>
      <c r="K324" s="90" t="s">
        <v>1093</v>
      </c>
      <c r="L324" s="156">
        <v>69580</v>
      </c>
      <c r="M324" s="90" t="s">
        <v>1782</v>
      </c>
      <c r="N324" s="156">
        <v>275410899.55321801</v>
      </c>
      <c r="O324" s="90" t="s">
        <v>1778</v>
      </c>
    </row>
    <row r="325" spans="1:15" ht="24" customHeight="1">
      <c r="A325" s="90" t="s">
        <v>582</v>
      </c>
      <c r="B325" s="149" t="s">
        <v>1101</v>
      </c>
      <c r="C325" s="149" t="s">
        <v>583</v>
      </c>
      <c r="D325" s="149" t="s">
        <v>513</v>
      </c>
      <c r="E325" s="150" t="s">
        <v>1096</v>
      </c>
      <c r="F325" s="90" t="s">
        <v>584</v>
      </c>
      <c r="G325" s="90" t="s">
        <v>534</v>
      </c>
      <c r="H325" s="90" t="s">
        <v>6796</v>
      </c>
      <c r="I325" s="90" t="s">
        <v>6797</v>
      </c>
      <c r="J325" s="90" t="s">
        <v>6798</v>
      </c>
      <c r="K325" s="90" t="s">
        <v>1217</v>
      </c>
      <c r="L325" s="156">
        <v>69174.553358380886</v>
      </c>
      <c r="M325" s="90" t="s">
        <v>1782</v>
      </c>
      <c r="N325" s="156">
        <v>275480074.10657603</v>
      </c>
      <c r="O325" s="90" t="s">
        <v>9937</v>
      </c>
    </row>
    <row r="326" spans="1:15" ht="24" customHeight="1">
      <c r="A326" s="90" t="s">
        <v>1853</v>
      </c>
      <c r="B326" s="149" t="s">
        <v>1089</v>
      </c>
      <c r="C326" s="149" t="s">
        <v>1854</v>
      </c>
      <c r="D326" s="149" t="s">
        <v>1091</v>
      </c>
      <c r="E326" s="150" t="s">
        <v>1096</v>
      </c>
      <c r="F326" s="90" t="s">
        <v>1855</v>
      </c>
      <c r="G326" s="90" t="s">
        <v>1093</v>
      </c>
      <c r="H326" s="90" t="s">
        <v>6799</v>
      </c>
      <c r="I326" s="90" t="s">
        <v>1093</v>
      </c>
      <c r="J326" s="90" t="s">
        <v>6800</v>
      </c>
      <c r="K326" s="90" t="s">
        <v>1093</v>
      </c>
      <c r="L326" s="156">
        <v>69129.600000000006</v>
      </c>
      <c r="M326" s="90" t="s">
        <v>1782</v>
      </c>
      <c r="N326" s="156">
        <v>275549203.70657599</v>
      </c>
      <c r="O326" s="90" t="s">
        <v>1785</v>
      </c>
    </row>
    <row r="327" spans="1:15" ht="24" customHeight="1">
      <c r="A327" s="90" t="s">
        <v>633</v>
      </c>
      <c r="B327" s="149" t="s">
        <v>1101</v>
      </c>
      <c r="C327" s="149" t="s">
        <v>634</v>
      </c>
      <c r="D327" s="149" t="s">
        <v>513</v>
      </c>
      <c r="E327" s="150" t="s">
        <v>1096</v>
      </c>
      <c r="F327" s="90" t="s">
        <v>6801</v>
      </c>
      <c r="G327" s="90" t="s">
        <v>534</v>
      </c>
      <c r="H327" s="90" t="s">
        <v>6802</v>
      </c>
      <c r="I327" s="90" t="s">
        <v>6803</v>
      </c>
      <c r="J327" s="90" t="s">
        <v>6804</v>
      </c>
      <c r="K327" s="90" t="s">
        <v>1217</v>
      </c>
      <c r="L327" s="156">
        <v>68757.731440537842</v>
      </c>
      <c r="M327" s="90" t="s">
        <v>1782</v>
      </c>
      <c r="N327" s="156">
        <v>275617961.43801701</v>
      </c>
      <c r="O327" s="90" t="s">
        <v>10277</v>
      </c>
    </row>
    <row r="328" spans="1:15" ht="36" customHeight="1">
      <c r="A328" s="90" t="s">
        <v>1856</v>
      </c>
      <c r="B328" s="149" t="s">
        <v>1089</v>
      </c>
      <c r="C328" s="149" t="s">
        <v>1857</v>
      </c>
      <c r="D328" s="149" t="s">
        <v>1091</v>
      </c>
      <c r="E328" s="150" t="s">
        <v>1109</v>
      </c>
      <c r="F328" s="90" t="s">
        <v>1119</v>
      </c>
      <c r="G328" s="90" t="s">
        <v>1093</v>
      </c>
      <c r="H328" s="90" t="s">
        <v>6805</v>
      </c>
      <c r="I328" s="90" t="s">
        <v>1093</v>
      </c>
      <c r="J328" s="90" t="s">
        <v>6806</v>
      </c>
      <c r="K328" s="90" t="s">
        <v>1093</v>
      </c>
      <c r="L328" s="156">
        <v>68288.42</v>
      </c>
      <c r="M328" s="90" t="s">
        <v>1782</v>
      </c>
      <c r="N328" s="156">
        <v>275686249.85801703</v>
      </c>
      <c r="O328" s="90" t="s">
        <v>1793</v>
      </c>
    </row>
    <row r="329" spans="1:15" ht="24" customHeight="1">
      <c r="A329" s="90" t="s">
        <v>1858</v>
      </c>
      <c r="B329" s="149" t="s">
        <v>1089</v>
      </c>
      <c r="C329" s="149" t="s">
        <v>1834</v>
      </c>
      <c r="D329" s="149" t="s">
        <v>1091</v>
      </c>
      <c r="E329" s="150" t="s">
        <v>1109</v>
      </c>
      <c r="F329" s="90" t="s">
        <v>1835</v>
      </c>
      <c r="G329" s="90" t="s">
        <v>1093</v>
      </c>
      <c r="H329" s="90" t="s">
        <v>6807</v>
      </c>
      <c r="I329" s="90" t="s">
        <v>1093</v>
      </c>
      <c r="J329" s="90" t="s">
        <v>6808</v>
      </c>
      <c r="K329" s="90" t="s">
        <v>1093</v>
      </c>
      <c r="L329" s="156">
        <v>68221.100000000006</v>
      </c>
      <c r="M329" s="90" t="s">
        <v>1782</v>
      </c>
      <c r="N329" s="156">
        <v>275754470.95801699</v>
      </c>
      <c r="O329" s="90" t="s">
        <v>1797</v>
      </c>
    </row>
    <row r="330" spans="1:15" ht="24" customHeight="1">
      <c r="A330" s="90" t="s">
        <v>1833</v>
      </c>
      <c r="B330" s="149" t="s">
        <v>1089</v>
      </c>
      <c r="C330" s="149" t="s">
        <v>1834</v>
      </c>
      <c r="D330" s="149" t="s">
        <v>1095</v>
      </c>
      <c r="E330" s="150" t="s">
        <v>1109</v>
      </c>
      <c r="F330" s="90" t="s">
        <v>1835</v>
      </c>
      <c r="G330" s="90" t="s">
        <v>1093</v>
      </c>
      <c r="H330" s="90" t="s">
        <v>6807</v>
      </c>
      <c r="I330" s="90" t="s">
        <v>1093</v>
      </c>
      <c r="J330" s="90" t="s">
        <v>6808</v>
      </c>
      <c r="K330" s="90" t="s">
        <v>1093</v>
      </c>
      <c r="L330" s="156">
        <v>68221.100000000006</v>
      </c>
      <c r="M330" s="90" t="s">
        <v>1782</v>
      </c>
      <c r="N330" s="156">
        <v>275822692.05801702</v>
      </c>
      <c r="O330" s="90" t="s">
        <v>10278</v>
      </c>
    </row>
    <row r="331" spans="1:15" ht="36" customHeight="1">
      <c r="A331" s="90" t="s">
        <v>1884</v>
      </c>
      <c r="B331" s="149" t="s">
        <v>1101</v>
      </c>
      <c r="C331" s="149" t="s">
        <v>1885</v>
      </c>
      <c r="D331" s="149" t="s">
        <v>1091</v>
      </c>
      <c r="E331" s="150" t="s">
        <v>1167</v>
      </c>
      <c r="F331" s="90" t="s">
        <v>1886</v>
      </c>
      <c r="G331" s="90" t="s">
        <v>1093</v>
      </c>
      <c r="H331" s="90" t="s">
        <v>6810</v>
      </c>
      <c r="I331" s="90" t="s">
        <v>1093</v>
      </c>
      <c r="J331" s="90" t="s">
        <v>6811</v>
      </c>
      <c r="K331" s="90" t="s">
        <v>1093</v>
      </c>
      <c r="L331" s="156">
        <v>67967.395817613215</v>
      </c>
      <c r="M331" s="90" t="s">
        <v>1782</v>
      </c>
      <c r="N331" s="156">
        <v>275890659.45383501</v>
      </c>
      <c r="O331" s="90" t="s">
        <v>1803</v>
      </c>
    </row>
    <row r="332" spans="1:15" ht="60" customHeight="1">
      <c r="A332" s="90" t="s">
        <v>1837</v>
      </c>
      <c r="B332" s="149" t="s">
        <v>1089</v>
      </c>
      <c r="C332" s="149" t="s">
        <v>1838</v>
      </c>
      <c r="D332" s="149" t="s">
        <v>1103</v>
      </c>
      <c r="E332" s="150" t="s">
        <v>1096</v>
      </c>
      <c r="F332" s="90" t="s">
        <v>1119</v>
      </c>
      <c r="G332" s="90" t="s">
        <v>1093</v>
      </c>
      <c r="H332" s="90" t="s">
        <v>6812</v>
      </c>
      <c r="I332" s="90" t="s">
        <v>1093</v>
      </c>
      <c r="J332" s="90" t="s">
        <v>6813</v>
      </c>
      <c r="K332" s="90" t="s">
        <v>1093</v>
      </c>
      <c r="L332" s="156">
        <v>67876.039999999994</v>
      </c>
      <c r="M332" s="90" t="s">
        <v>1782</v>
      </c>
      <c r="N332" s="156">
        <v>275958535.49383497</v>
      </c>
      <c r="O332" s="90" t="s">
        <v>1806</v>
      </c>
    </row>
    <row r="333" spans="1:15" ht="60" customHeight="1">
      <c r="A333" s="90" t="s">
        <v>1918</v>
      </c>
      <c r="B333" s="149" t="s">
        <v>1101</v>
      </c>
      <c r="C333" s="149" t="s">
        <v>1919</v>
      </c>
      <c r="D333" s="149" t="s">
        <v>513</v>
      </c>
      <c r="E333" s="150" t="s">
        <v>1096</v>
      </c>
      <c r="F333" s="90" t="s">
        <v>9938</v>
      </c>
      <c r="G333" s="90" t="s">
        <v>534</v>
      </c>
      <c r="H333" s="90" t="s">
        <v>6846</v>
      </c>
      <c r="I333" s="90" t="s">
        <v>6847</v>
      </c>
      <c r="J333" s="90" t="s">
        <v>9939</v>
      </c>
      <c r="K333" s="90" t="s">
        <v>1217</v>
      </c>
      <c r="L333" s="156">
        <v>67310.387706859823</v>
      </c>
      <c r="M333" s="90" t="s">
        <v>1782</v>
      </c>
      <c r="N333" s="156">
        <v>276025845.88154203</v>
      </c>
      <c r="O333" s="90" t="s">
        <v>10279</v>
      </c>
    </row>
    <row r="334" spans="1:15" ht="24" customHeight="1">
      <c r="A334" s="90" t="s">
        <v>1909</v>
      </c>
      <c r="B334" s="149" t="s">
        <v>1101</v>
      </c>
      <c r="C334" s="149" t="s">
        <v>1910</v>
      </c>
      <c r="D334" s="149" t="s">
        <v>1091</v>
      </c>
      <c r="E334" s="150" t="s">
        <v>1160</v>
      </c>
      <c r="F334" s="90" t="s">
        <v>1911</v>
      </c>
      <c r="G334" s="90" t="s">
        <v>1093</v>
      </c>
      <c r="H334" s="90" t="s">
        <v>6814</v>
      </c>
      <c r="I334" s="90" t="s">
        <v>1093</v>
      </c>
      <c r="J334" s="90" t="s">
        <v>6815</v>
      </c>
      <c r="K334" s="90" t="s">
        <v>1093</v>
      </c>
      <c r="L334" s="156">
        <v>66815.623000000007</v>
      </c>
      <c r="M334" s="90" t="s">
        <v>1782</v>
      </c>
      <c r="N334" s="156">
        <v>276092661.50454199</v>
      </c>
      <c r="O334" s="90" t="s">
        <v>1811</v>
      </c>
    </row>
    <row r="335" spans="1:15" ht="24" customHeight="1">
      <c r="A335" s="92" t="s">
        <v>1847</v>
      </c>
      <c r="B335" s="151" t="s">
        <v>1101</v>
      </c>
      <c r="C335" s="151" t="s">
        <v>1848</v>
      </c>
      <c r="D335" s="151" t="s">
        <v>1091</v>
      </c>
      <c r="E335" s="152" t="s">
        <v>1849</v>
      </c>
      <c r="F335" s="92" t="s">
        <v>6817</v>
      </c>
      <c r="G335" s="92" t="s">
        <v>1093</v>
      </c>
      <c r="H335" s="92" t="s">
        <v>6818</v>
      </c>
      <c r="I335" s="92" t="s">
        <v>1093</v>
      </c>
      <c r="J335" s="92" t="s">
        <v>6819</v>
      </c>
      <c r="K335" s="92" t="s">
        <v>1093</v>
      </c>
      <c r="L335" s="157">
        <v>66706.562489556003</v>
      </c>
      <c r="M335" s="92" t="s">
        <v>1782</v>
      </c>
      <c r="N335" s="157">
        <v>276159368.06703198</v>
      </c>
      <c r="O335" s="92" t="s">
        <v>1814</v>
      </c>
    </row>
    <row r="336" spans="1:15" ht="24" customHeight="1">
      <c r="A336" s="92" t="s">
        <v>1713</v>
      </c>
      <c r="B336" s="151" t="s">
        <v>1126</v>
      </c>
      <c r="C336" s="151" t="s">
        <v>1714</v>
      </c>
      <c r="D336" s="151" t="s">
        <v>1091</v>
      </c>
      <c r="E336" s="152" t="s">
        <v>1195</v>
      </c>
      <c r="F336" s="92" t="s">
        <v>6820</v>
      </c>
      <c r="G336" s="92" t="s">
        <v>1093</v>
      </c>
      <c r="H336" s="92" t="s">
        <v>6821</v>
      </c>
      <c r="I336" s="92" t="s">
        <v>1093</v>
      </c>
      <c r="J336" s="92" t="s">
        <v>6822</v>
      </c>
      <c r="K336" s="92" t="s">
        <v>1093</v>
      </c>
      <c r="L336" s="157">
        <v>66428.91922851</v>
      </c>
      <c r="M336" s="92" t="s">
        <v>1782</v>
      </c>
      <c r="N336" s="157">
        <v>276225796.98626101</v>
      </c>
      <c r="O336" s="92" t="s">
        <v>6809</v>
      </c>
    </row>
    <row r="337" spans="1:15" ht="72" customHeight="1">
      <c r="A337" s="92" t="s">
        <v>1844</v>
      </c>
      <c r="B337" s="151" t="s">
        <v>1089</v>
      </c>
      <c r="C337" s="151" t="s">
        <v>1845</v>
      </c>
      <c r="D337" s="151" t="s">
        <v>1095</v>
      </c>
      <c r="E337" s="152" t="s">
        <v>1344</v>
      </c>
      <c r="F337" s="92" t="s">
        <v>1097</v>
      </c>
      <c r="G337" s="92" t="s">
        <v>1093</v>
      </c>
      <c r="H337" s="92" t="s">
        <v>6823</v>
      </c>
      <c r="I337" s="92" t="s">
        <v>1093</v>
      </c>
      <c r="J337" s="92" t="s">
        <v>6823</v>
      </c>
      <c r="K337" s="92" t="s">
        <v>1093</v>
      </c>
      <c r="L337" s="157">
        <v>66250</v>
      </c>
      <c r="M337" s="92" t="s">
        <v>1782</v>
      </c>
      <c r="N337" s="157">
        <v>276292046.98626101</v>
      </c>
      <c r="O337" s="92" t="s">
        <v>10280</v>
      </c>
    </row>
    <row r="338" spans="1:15" ht="24" customHeight="1">
      <c r="A338" s="92" t="s">
        <v>1871</v>
      </c>
      <c r="B338" s="151" t="s">
        <v>1089</v>
      </c>
      <c r="C338" s="151" t="s">
        <v>1872</v>
      </c>
      <c r="D338" s="151" t="s">
        <v>1091</v>
      </c>
      <c r="E338" s="152" t="s">
        <v>6568</v>
      </c>
      <c r="F338" s="92" t="s">
        <v>1712</v>
      </c>
      <c r="G338" s="92" t="s">
        <v>1093</v>
      </c>
      <c r="H338" s="92" t="s">
        <v>6824</v>
      </c>
      <c r="I338" s="92" t="s">
        <v>1093</v>
      </c>
      <c r="J338" s="92" t="s">
        <v>6825</v>
      </c>
      <c r="K338" s="92" t="s">
        <v>1093</v>
      </c>
      <c r="L338" s="157">
        <v>65968.800000000003</v>
      </c>
      <c r="M338" s="92" t="s">
        <v>1782</v>
      </c>
      <c r="N338" s="157">
        <v>276358015.78626102</v>
      </c>
      <c r="O338" s="92" t="s">
        <v>1823</v>
      </c>
    </row>
    <row r="339" spans="1:15" ht="24" customHeight="1">
      <c r="A339" s="92" t="s">
        <v>1873</v>
      </c>
      <c r="B339" s="151" t="s">
        <v>1089</v>
      </c>
      <c r="C339" s="151" t="s">
        <v>1874</v>
      </c>
      <c r="D339" s="151" t="s">
        <v>1091</v>
      </c>
      <c r="E339" s="152" t="s">
        <v>1096</v>
      </c>
      <c r="F339" s="92" t="s">
        <v>1605</v>
      </c>
      <c r="G339" s="92" t="s">
        <v>1093</v>
      </c>
      <c r="H339" s="92" t="s">
        <v>6826</v>
      </c>
      <c r="I339" s="92" t="s">
        <v>1093</v>
      </c>
      <c r="J339" s="92" t="s">
        <v>6827</v>
      </c>
      <c r="K339" s="92" t="s">
        <v>1093</v>
      </c>
      <c r="L339" s="157">
        <v>65809.320000000007</v>
      </c>
      <c r="M339" s="92" t="s">
        <v>1782</v>
      </c>
      <c r="N339" s="157">
        <v>276423825.10626101</v>
      </c>
      <c r="O339" s="92" t="s">
        <v>6816</v>
      </c>
    </row>
    <row r="340" spans="1:15" ht="24" customHeight="1">
      <c r="A340" s="92" t="s">
        <v>580</v>
      </c>
      <c r="B340" s="151" t="s">
        <v>1101</v>
      </c>
      <c r="C340" s="151" t="s">
        <v>581</v>
      </c>
      <c r="D340" s="151" t="s">
        <v>513</v>
      </c>
      <c r="E340" s="152" t="s">
        <v>1096</v>
      </c>
      <c r="F340" s="92" t="s">
        <v>6828</v>
      </c>
      <c r="G340" s="92" t="s">
        <v>534</v>
      </c>
      <c r="H340" s="92" t="s">
        <v>6829</v>
      </c>
      <c r="I340" s="92" t="s">
        <v>6830</v>
      </c>
      <c r="J340" s="92" t="s">
        <v>6831</v>
      </c>
      <c r="K340" s="92" t="s">
        <v>1217</v>
      </c>
      <c r="L340" s="157">
        <v>65649.962830355522</v>
      </c>
      <c r="M340" s="92" t="s">
        <v>1782</v>
      </c>
      <c r="N340" s="157">
        <v>276489475.06909102</v>
      </c>
      <c r="O340" s="92" t="s">
        <v>10281</v>
      </c>
    </row>
    <row r="341" spans="1:15" ht="24" customHeight="1">
      <c r="A341" s="92" t="s">
        <v>1875</v>
      </c>
      <c r="B341" s="151" t="s">
        <v>1089</v>
      </c>
      <c r="C341" s="151" t="s">
        <v>1876</v>
      </c>
      <c r="D341" s="151" t="s">
        <v>1091</v>
      </c>
      <c r="E341" s="152" t="s">
        <v>1109</v>
      </c>
      <c r="F341" s="92" t="s">
        <v>1119</v>
      </c>
      <c r="G341" s="92" t="s">
        <v>1093</v>
      </c>
      <c r="H341" s="92" t="s">
        <v>6832</v>
      </c>
      <c r="I341" s="92" t="s">
        <v>1093</v>
      </c>
      <c r="J341" s="92" t="s">
        <v>6833</v>
      </c>
      <c r="K341" s="92" t="s">
        <v>1093</v>
      </c>
      <c r="L341" s="157">
        <v>65358.3</v>
      </c>
      <c r="M341" s="92" t="s">
        <v>1782</v>
      </c>
      <c r="N341" s="157">
        <v>276554833.36909097</v>
      </c>
      <c r="O341" s="92" t="s">
        <v>10282</v>
      </c>
    </row>
    <row r="342" spans="1:15" ht="24" customHeight="1">
      <c r="A342" s="92" t="s">
        <v>1934</v>
      </c>
      <c r="B342" s="151" t="s">
        <v>1089</v>
      </c>
      <c r="C342" s="151" t="s">
        <v>1935</v>
      </c>
      <c r="D342" s="151" t="s">
        <v>1311</v>
      </c>
      <c r="E342" s="152" t="s">
        <v>1312</v>
      </c>
      <c r="F342" s="92" t="s">
        <v>1313</v>
      </c>
      <c r="G342" s="92" t="s">
        <v>1093</v>
      </c>
      <c r="H342" s="92" t="s">
        <v>1936</v>
      </c>
      <c r="I342" s="92" t="s">
        <v>1093</v>
      </c>
      <c r="J342" s="92" t="s">
        <v>1937</v>
      </c>
      <c r="K342" s="92" t="s">
        <v>1093</v>
      </c>
      <c r="L342" s="157">
        <v>65152.879000000001</v>
      </c>
      <c r="M342" s="92" t="s">
        <v>1782</v>
      </c>
      <c r="N342" s="157">
        <v>276619986.24809098</v>
      </c>
      <c r="O342" s="92" t="s">
        <v>1830</v>
      </c>
    </row>
    <row r="343" spans="1:15" ht="24" customHeight="1">
      <c r="A343" s="92" t="s">
        <v>1877</v>
      </c>
      <c r="B343" s="151" t="s">
        <v>1089</v>
      </c>
      <c r="C343" s="151" t="s">
        <v>1878</v>
      </c>
      <c r="D343" s="151" t="s">
        <v>1091</v>
      </c>
      <c r="E343" s="152" t="s">
        <v>1109</v>
      </c>
      <c r="F343" s="92" t="s">
        <v>1119</v>
      </c>
      <c r="G343" s="92" t="s">
        <v>1093</v>
      </c>
      <c r="H343" s="92" t="s">
        <v>6834</v>
      </c>
      <c r="I343" s="92" t="s">
        <v>1093</v>
      </c>
      <c r="J343" s="92" t="s">
        <v>6835</v>
      </c>
      <c r="K343" s="92" t="s">
        <v>1093</v>
      </c>
      <c r="L343" s="157">
        <v>64990</v>
      </c>
      <c r="M343" s="92" t="s">
        <v>1782</v>
      </c>
      <c r="N343" s="157">
        <v>276684976.24809098</v>
      </c>
      <c r="O343" s="92" t="s">
        <v>1832</v>
      </c>
    </row>
    <row r="344" spans="1:15" ht="24" customHeight="1">
      <c r="A344" s="92" t="s">
        <v>1717</v>
      </c>
      <c r="B344" s="151" t="s">
        <v>1126</v>
      </c>
      <c r="C344" s="151" t="s">
        <v>1718</v>
      </c>
      <c r="D344" s="151" t="s">
        <v>513</v>
      </c>
      <c r="E344" s="152" t="s">
        <v>254</v>
      </c>
      <c r="F344" s="92" t="s">
        <v>9860</v>
      </c>
      <c r="G344" s="92" t="s">
        <v>1093</v>
      </c>
      <c r="H344" s="92" t="s">
        <v>5841</v>
      </c>
      <c r="I344" s="92" t="s">
        <v>1093</v>
      </c>
      <c r="J344" s="92" t="s">
        <v>9940</v>
      </c>
      <c r="K344" s="92" t="s">
        <v>1093</v>
      </c>
      <c r="L344" s="157">
        <v>64483.116019244997</v>
      </c>
      <c r="M344" s="92" t="s">
        <v>1782</v>
      </c>
      <c r="N344" s="157">
        <v>276749459.36410999</v>
      </c>
      <c r="O344" s="92" t="s">
        <v>1836</v>
      </c>
    </row>
    <row r="345" spans="1:15" ht="24" customHeight="1">
      <c r="A345" s="92" t="s">
        <v>1859</v>
      </c>
      <c r="B345" s="151" t="s">
        <v>1089</v>
      </c>
      <c r="C345" s="151" t="s">
        <v>1535</v>
      </c>
      <c r="D345" s="151" t="s">
        <v>1095</v>
      </c>
      <c r="E345" s="152" t="s">
        <v>1109</v>
      </c>
      <c r="F345" s="92" t="s">
        <v>1157</v>
      </c>
      <c r="G345" s="92" t="s">
        <v>1093</v>
      </c>
      <c r="H345" s="92" t="s">
        <v>6836</v>
      </c>
      <c r="I345" s="92" t="s">
        <v>1093</v>
      </c>
      <c r="J345" s="92" t="s">
        <v>6837</v>
      </c>
      <c r="K345" s="92" t="s">
        <v>1093</v>
      </c>
      <c r="L345" s="157">
        <v>64333.32</v>
      </c>
      <c r="M345" s="92" t="s">
        <v>1782</v>
      </c>
      <c r="N345" s="157">
        <v>276813792.68410999</v>
      </c>
      <c r="O345" s="92" t="s">
        <v>10283</v>
      </c>
    </row>
    <row r="346" spans="1:15" ht="24" customHeight="1">
      <c r="A346" s="92" t="s">
        <v>1882</v>
      </c>
      <c r="B346" s="151" t="s">
        <v>1089</v>
      </c>
      <c r="C346" s="151" t="s">
        <v>1883</v>
      </c>
      <c r="D346" s="151" t="s">
        <v>1091</v>
      </c>
      <c r="E346" s="152" t="s">
        <v>1344</v>
      </c>
      <c r="F346" s="92" t="s">
        <v>1097</v>
      </c>
      <c r="G346" s="92" t="s">
        <v>1093</v>
      </c>
      <c r="H346" s="92" t="s">
        <v>6838</v>
      </c>
      <c r="I346" s="92" t="s">
        <v>1093</v>
      </c>
      <c r="J346" s="92" t="s">
        <v>6838</v>
      </c>
      <c r="K346" s="92" t="s">
        <v>1093</v>
      </c>
      <c r="L346" s="157">
        <v>64296.74</v>
      </c>
      <c r="M346" s="92" t="s">
        <v>1782</v>
      </c>
      <c r="N346" s="157">
        <v>276878089.42411</v>
      </c>
      <c r="O346" s="92" t="s">
        <v>1839</v>
      </c>
    </row>
    <row r="347" spans="1:15" ht="24" customHeight="1">
      <c r="A347" s="92" t="s">
        <v>1862</v>
      </c>
      <c r="B347" s="151" t="s">
        <v>1126</v>
      </c>
      <c r="C347" s="151" t="s">
        <v>1863</v>
      </c>
      <c r="D347" s="151" t="s">
        <v>1091</v>
      </c>
      <c r="E347" s="152" t="s">
        <v>1225</v>
      </c>
      <c r="F347" s="92" t="s">
        <v>6839</v>
      </c>
      <c r="G347" s="92" t="s">
        <v>1093</v>
      </c>
      <c r="H347" s="92" t="s">
        <v>6537</v>
      </c>
      <c r="I347" s="92" t="s">
        <v>1093</v>
      </c>
      <c r="J347" s="92" t="s">
        <v>6840</v>
      </c>
      <c r="K347" s="92" t="s">
        <v>1093</v>
      </c>
      <c r="L347" s="157">
        <v>63887.706610000001</v>
      </c>
      <c r="M347" s="92" t="s">
        <v>1782</v>
      </c>
      <c r="N347" s="157">
        <v>276941977.13072002</v>
      </c>
      <c r="O347" s="92" t="s">
        <v>1843</v>
      </c>
    </row>
    <row r="348" spans="1:15" ht="24" customHeight="1">
      <c r="A348" s="92" t="s">
        <v>1860</v>
      </c>
      <c r="B348" s="151" t="s">
        <v>1089</v>
      </c>
      <c r="C348" s="151" t="s">
        <v>1861</v>
      </c>
      <c r="D348" s="151" t="s">
        <v>1095</v>
      </c>
      <c r="E348" s="152" t="s">
        <v>1344</v>
      </c>
      <c r="F348" s="92" t="s">
        <v>1100</v>
      </c>
      <c r="G348" s="92" t="s">
        <v>1093</v>
      </c>
      <c r="H348" s="92" t="s">
        <v>6842</v>
      </c>
      <c r="I348" s="92" t="s">
        <v>1093</v>
      </c>
      <c r="J348" s="92" t="s">
        <v>6843</v>
      </c>
      <c r="K348" s="92" t="s">
        <v>1093</v>
      </c>
      <c r="L348" s="157">
        <v>63682.14</v>
      </c>
      <c r="M348" s="92" t="s">
        <v>1782</v>
      </c>
      <c r="N348" s="157">
        <v>277005659.27072001</v>
      </c>
      <c r="O348" s="92" t="s">
        <v>1846</v>
      </c>
    </row>
    <row r="349" spans="1:15" ht="24" customHeight="1">
      <c r="A349" s="92" t="s">
        <v>1949</v>
      </c>
      <c r="B349" s="151" t="s">
        <v>1089</v>
      </c>
      <c r="C349" s="151" t="s">
        <v>1950</v>
      </c>
      <c r="D349" s="151" t="s">
        <v>1311</v>
      </c>
      <c r="E349" s="152" t="s">
        <v>1312</v>
      </c>
      <c r="F349" s="92" t="s">
        <v>1313</v>
      </c>
      <c r="G349" s="92" t="s">
        <v>1093</v>
      </c>
      <c r="H349" s="92" t="s">
        <v>1951</v>
      </c>
      <c r="I349" s="92" t="s">
        <v>1093</v>
      </c>
      <c r="J349" s="92" t="s">
        <v>1952</v>
      </c>
      <c r="K349" s="92" t="s">
        <v>1093</v>
      </c>
      <c r="L349" s="157">
        <v>63589.690999999999</v>
      </c>
      <c r="M349" s="92" t="s">
        <v>1782</v>
      </c>
      <c r="N349" s="157">
        <v>277069248.96171999</v>
      </c>
      <c r="O349" s="92" t="s">
        <v>1850</v>
      </c>
    </row>
    <row r="350" spans="1:15" ht="24" customHeight="1">
      <c r="A350" s="92" t="s">
        <v>1867</v>
      </c>
      <c r="B350" s="151" t="s">
        <v>1089</v>
      </c>
      <c r="C350" s="151" t="s">
        <v>1868</v>
      </c>
      <c r="D350" s="151" t="s">
        <v>1103</v>
      </c>
      <c r="E350" s="152" t="s">
        <v>1096</v>
      </c>
      <c r="F350" s="92" t="s">
        <v>1869</v>
      </c>
      <c r="G350" s="92" t="s">
        <v>1093</v>
      </c>
      <c r="H350" s="92" t="s">
        <v>6849</v>
      </c>
      <c r="I350" s="92" t="s">
        <v>1093</v>
      </c>
      <c r="J350" s="92" t="s">
        <v>6850</v>
      </c>
      <c r="K350" s="92" t="s">
        <v>1093</v>
      </c>
      <c r="L350" s="157">
        <v>63000</v>
      </c>
      <c r="M350" s="92" t="s">
        <v>1782</v>
      </c>
      <c r="N350" s="157">
        <v>277132248.96171999</v>
      </c>
      <c r="O350" s="92" t="s">
        <v>10284</v>
      </c>
    </row>
    <row r="351" spans="1:15" ht="24" customHeight="1">
      <c r="A351" s="92" t="s">
        <v>1889</v>
      </c>
      <c r="B351" s="151" t="s">
        <v>1126</v>
      </c>
      <c r="C351" s="151" t="s">
        <v>1890</v>
      </c>
      <c r="D351" s="151" t="s">
        <v>1091</v>
      </c>
      <c r="E351" s="152" t="s">
        <v>1195</v>
      </c>
      <c r="F351" s="92" t="s">
        <v>1891</v>
      </c>
      <c r="G351" s="92" t="s">
        <v>1093</v>
      </c>
      <c r="H351" s="92" t="s">
        <v>6852</v>
      </c>
      <c r="I351" s="92" t="s">
        <v>1093</v>
      </c>
      <c r="J351" s="92" t="s">
        <v>6853</v>
      </c>
      <c r="K351" s="92" t="s">
        <v>1093</v>
      </c>
      <c r="L351" s="157">
        <v>62661.705800000003</v>
      </c>
      <c r="M351" s="92" t="s">
        <v>1782</v>
      </c>
      <c r="N351" s="157">
        <v>277194910.66751999</v>
      </c>
      <c r="O351" s="92" t="s">
        <v>10285</v>
      </c>
    </row>
    <row r="352" spans="1:15" ht="24" customHeight="1">
      <c r="A352" s="92" t="s">
        <v>6855</v>
      </c>
      <c r="B352" s="151" t="s">
        <v>1089</v>
      </c>
      <c r="C352" s="151" t="s">
        <v>1893</v>
      </c>
      <c r="D352" s="151" t="s">
        <v>1311</v>
      </c>
      <c r="E352" s="152" t="s">
        <v>1312</v>
      </c>
      <c r="F352" s="92" t="s">
        <v>1097</v>
      </c>
      <c r="G352" s="92" t="s">
        <v>1093</v>
      </c>
      <c r="H352" s="92" t="s">
        <v>6856</v>
      </c>
      <c r="I352" s="92" t="s">
        <v>1093</v>
      </c>
      <c r="J352" s="92" t="s">
        <v>6856</v>
      </c>
      <c r="K352" s="92" t="s">
        <v>1093</v>
      </c>
      <c r="L352" s="157">
        <v>62448.21</v>
      </c>
      <c r="M352" s="92" t="s">
        <v>1782</v>
      </c>
      <c r="N352" s="157">
        <v>277257358.87752002</v>
      </c>
      <c r="O352" s="92" t="s">
        <v>6841</v>
      </c>
    </row>
    <row r="353" spans="1:15" ht="24" customHeight="1">
      <c r="A353" s="92" t="s">
        <v>1914</v>
      </c>
      <c r="B353" s="151" t="s">
        <v>1126</v>
      </c>
      <c r="C353" s="151" t="s">
        <v>1915</v>
      </c>
      <c r="D353" s="151" t="s">
        <v>1091</v>
      </c>
      <c r="E353" s="152" t="s">
        <v>1096</v>
      </c>
      <c r="F353" s="92" t="s">
        <v>1916</v>
      </c>
      <c r="G353" s="92" t="s">
        <v>1093</v>
      </c>
      <c r="H353" s="92" t="s">
        <v>6858</v>
      </c>
      <c r="I353" s="92" t="s">
        <v>1093</v>
      </c>
      <c r="J353" s="92" t="s">
        <v>6859</v>
      </c>
      <c r="K353" s="92" t="s">
        <v>1093</v>
      </c>
      <c r="L353" s="157">
        <v>60722.313300000002</v>
      </c>
      <c r="M353" s="92" t="s">
        <v>1782</v>
      </c>
      <c r="N353" s="157">
        <v>277318081.19081998</v>
      </c>
      <c r="O353" s="92" t="s">
        <v>6844</v>
      </c>
    </row>
    <row r="354" spans="1:15" ht="24" customHeight="1">
      <c r="A354" s="92" t="s">
        <v>1920</v>
      </c>
      <c r="B354" s="151" t="s">
        <v>1921</v>
      </c>
      <c r="C354" s="151" t="s">
        <v>1922</v>
      </c>
      <c r="D354" s="151" t="s">
        <v>1091</v>
      </c>
      <c r="E354" s="152" t="s">
        <v>1160</v>
      </c>
      <c r="F354" s="92" t="s">
        <v>1923</v>
      </c>
      <c r="G354" s="92" t="s">
        <v>1093</v>
      </c>
      <c r="H354" s="92" t="s">
        <v>5650</v>
      </c>
      <c r="I354" s="92" t="s">
        <v>1093</v>
      </c>
      <c r="J354" s="92" t="s">
        <v>6861</v>
      </c>
      <c r="K354" s="92" t="s">
        <v>1093</v>
      </c>
      <c r="L354" s="157">
        <v>59951.4</v>
      </c>
      <c r="M354" s="92" t="s">
        <v>1782</v>
      </c>
      <c r="N354" s="157">
        <v>277378032.59082001</v>
      </c>
      <c r="O354" s="92" t="s">
        <v>6845</v>
      </c>
    </row>
    <row r="355" spans="1:15" ht="24" customHeight="1">
      <c r="A355" s="92" t="s">
        <v>1924</v>
      </c>
      <c r="B355" s="151" t="s">
        <v>1126</v>
      </c>
      <c r="C355" s="151" t="s">
        <v>1925</v>
      </c>
      <c r="D355" s="151" t="s">
        <v>1091</v>
      </c>
      <c r="E355" s="152" t="s">
        <v>1195</v>
      </c>
      <c r="F355" s="92" t="s">
        <v>1926</v>
      </c>
      <c r="G355" s="92" t="s">
        <v>1093</v>
      </c>
      <c r="H355" s="92" t="s">
        <v>6865</v>
      </c>
      <c r="I355" s="92" t="s">
        <v>1093</v>
      </c>
      <c r="J355" s="92" t="s">
        <v>6866</v>
      </c>
      <c r="K355" s="92" t="s">
        <v>1093</v>
      </c>
      <c r="L355" s="157">
        <v>59729.67</v>
      </c>
      <c r="M355" s="92" t="s">
        <v>1782</v>
      </c>
      <c r="N355" s="157">
        <v>277437762.26081997</v>
      </c>
      <c r="O355" s="92" t="s">
        <v>6848</v>
      </c>
    </row>
    <row r="356" spans="1:15" ht="48" customHeight="1">
      <c r="A356" s="92" t="s">
        <v>1887</v>
      </c>
      <c r="B356" s="151" t="s">
        <v>1089</v>
      </c>
      <c r="C356" s="151" t="s">
        <v>1888</v>
      </c>
      <c r="D356" s="151" t="s">
        <v>1095</v>
      </c>
      <c r="E356" s="152" t="s">
        <v>1344</v>
      </c>
      <c r="F356" s="92" t="s">
        <v>1097</v>
      </c>
      <c r="G356" s="92" t="s">
        <v>1093</v>
      </c>
      <c r="H356" s="92" t="s">
        <v>6868</v>
      </c>
      <c r="I356" s="92" t="s">
        <v>1093</v>
      </c>
      <c r="J356" s="92" t="s">
        <v>6868</v>
      </c>
      <c r="K356" s="92" t="s">
        <v>1093</v>
      </c>
      <c r="L356" s="157">
        <v>59375</v>
      </c>
      <c r="M356" s="92" t="s">
        <v>1782</v>
      </c>
      <c r="N356" s="157">
        <v>277497137.26081997</v>
      </c>
      <c r="O356" s="92" t="s">
        <v>6851</v>
      </c>
    </row>
    <row r="357" spans="1:15" ht="24" customHeight="1">
      <c r="A357" s="92" t="s">
        <v>1929</v>
      </c>
      <c r="B357" s="151" t="s">
        <v>1089</v>
      </c>
      <c r="C357" s="151" t="s">
        <v>1930</v>
      </c>
      <c r="D357" s="151" t="s">
        <v>1091</v>
      </c>
      <c r="E357" s="152" t="s">
        <v>1160</v>
      </c>
      <c r="F357" s="92" t="s">
        <v>1931</v>
      </c>
      <c r="G357" s="92" t="s">
        <v>1093</v>
      </c>
      <c r="H357" s="92" t="s">
        <v>6870</v>
      </c>
      <c r="I357" s="92" t="s">
        <v>1093</v>
      </c>
      <c r="J357" s="92" t="s">
        <v>6871</v>
      </c>
      <c r="K357" s="92" t="s">
        <v>1093</v>
      </c>
      <c r="L357" s="157">
        <v>59218.2</v>
      </c>
      <c r="M357" s="92" t="s">
        <v>1782</v>
      </c>
      <c r="N357" s="157">
        <v>277556355.46082002</v>
      </c>
      <c r="O357" s="92" t="s">
        <v>6854</v>
      </c>
    </row>
    <row r="358" spans="1:15" ht="72" customHeight="1">
      <c r="A358" s="92" t="s">
        <v>4373</v>
      </c>
      <c r="B358" s="151" t="s">
        <v>1126</v>
      </c>
      <c r="C358" s="151" t="s">
        <v>4374</v>
      </c>
      <c r="D358" s="151" t="s">
        <v>1091</v>
      </c>
      <c r="E358" s="152" t="s">
        <v>1429</v>
      </c>
      <c r="F358" s="92" t="s">
        <v>6873</v>
      </c>
      <c r="G358" s="92" t="s">
        <v>1093</v>
      </c>
      <c r="H358" s="92" t="s">
        <v>6874</v>
      </c>
      <c r="I358" s="92" t="s">
        <v>1093</v>
      </c>
      <c r="J358" s="92" t="s">
        <v>6875</v>
      </c>
      <c r="K358" s="92" t="s">
        <v>1093</v>
      </c>
      <c r="L358" s="157">
        <v>59184.713850906002</v>
      </c>
      <c r="M358" s="92" t="s">
        <v>1782</v>
      </c>
      <c r="N358" s="157">
        <v>277615540.17467099</v>
      </c>
      <c r="O358" s="92" t="s">
        <v>6857</v>
      </c>
    </row>
    <row r="359" spans="1:15" ht="24" customHeight="1">
      <c r="A359" s="92" t="s">
        <v>1968</v>
      </c>
      <c r="B359" s="151" t="s">
        <v>1089</v>
      </c>
      <c r="C359" s="151" t="s">
        <v>1969</v>
      </c>
      <c r="D359" s="151" t="s">
        <v>1311</v>
      </c>
      <c r="E359" s="152" t="s">
        <v>1312</v>
      </c>
      <c r="F359" s="92" t="s">
        <v>1313</v>
      </c>
      <c r="G359" s="92" t="s">
        <v>1093</v>
      </c>
      <c r="H359" s="92" t="s">
        <v>1970</v>
      </c>
      <c r="I359" s="92" t="s">
        <v>1093</v>
      </c>
      <c r="J359" s="92" t="s">
        <v>1971</v>
      </c>
      <c r="K359" s="92" t="s">
        <v>1093</v>
      </c>
      <c r="L359" s="157">
        <v>58014.264000000003</v>
      </c>
      <c r="M359" s="92" t="s">
        <v>1782</v>
      </c>
      <c r="N359" s="157">
        <v>277673554.43867099</v>
      </c>
      <c r="O359" s="92" t="s">
        <v>6860</v>
      </c>
    </row>
    <row r="360" spans="1:15" ht="24" customHeight="1">
      <c r="A360" s="92" t="s">
        <v>6878</v>
      </c>
      <c r="B360" s="151" t="s">
        <v>1101</v>
      </c>
      <c r="C360" s="151" t="s">
        <v>6879</v>
      </c>
      <c r="D360" s="151" t="s">
        <v>1127</v>
      </c>
      <c r="E360" s="152" t="s">
        <v>508</v>
      </c>
      <c r="F360" s="92" t="s">
        <v>6880</v>
      </c>
      <c r="G360" s="92" t="s">
        <v>1093</v>
      </c>
      <c r="H360" s="92" t="s">
        <v>6881</v>
      </c>
      <c r="I360" s="92" t="s">
        <v>1093</v>
      </c>
      <c r="J360" s="92" t="s">
        <v>6882</v>
      </c>
      <c r="K360" s="92" t="s">
        <v>1093</v>
      </c>
      <c r="L360" s="157">
        <v>57639.227618313205</v>
      </c>
      <c r="M360" s="92" t="s">
        <v>1782</v>
      </c>
      <c r="N360" s="157">
        <v>277731193.66628897</v>
      </c>
      <c r="O360" s="92" t="s">
        <v>6862</v>
      </c>
    </row>
    <row r="361" spans="1:15" ht="24" customHeight="1">
      <c r="A361" s="92" t="s">
        <v>1912</v>
      </c>
      <c r="B361" s="151" t="s">
        <v>1089</v>
      </c>
      <c r="C361" s="151" t="s">
        <v>1913</v>
      </c>
      <c r="D361" s="151" t="s">
        <v>1095</v>
      </c>
      <c r="E361" s="152" t="s">
        <v>1109</v>
      </c>
      <c r="F361" s="92" t="s">
        <v>1119</v>
      </c>
      <c r="G361" s="92" t="s">
        <v>1093</v>
      </c>
      <c r="H361" s="92" t="s">
        <v>6883</v>
      </c>
      <c r="I361" s="92" t="s">
        <v>1093</v>
      </c>
      <c r="J361" s="92" t="s">
        <v>6884</v>
      </c>
      <c r="K361" s="92" t="s">
        <v>1093</v>
      </c>
      <c r="L361" s="157">
        <v>57366.66</v>
      </c>
      <c r="M361" s="92" t="s">
        <v>1782</v>
      </c>
      <c r="N361" s="157">
        <v>277788560.326289</v>
      </c>
      <c r="O361" s="92" t="s">
        <v>6864</v>
      </c>
    </row>
    <row r="362" spans="1:15" ht="24" customHeight="1">
      <c r="A362" s="92" t="s">
        <v>1987</v>
      </c>
      <c r="B362" s="151" t="s">
        <v>1089</v>
      </c>
      <c r="C362" s="151" t="s">
        <v>1988</v>
      </c>
      <c r="D362" s="151" t="s">
        <v>1311</v>
      </c>
      <c r="E362" s="152" t="s">
        <v>1312</v>
      </c>
      <c r="F362" s="92" t="s">
        <v>1313</v>
      </c>
      <c r="G362" s="92" t="s">
        <v>1093</v>
      </c>
      <c r="H362" s="92" t="s">
        <v>1989</v>
      </c>
      <c r="I362" s="92" t="s">
        <v>1093</v>
      </c>
      <c r="J362" s="92" t="s">
        <v>1990</v>
      </c>
      <c r="K362" s="92" t="s">
        <v>1093</v>
      </c>
      <c r="L362" s="157">
        <v>56328.701000000001</v>
      </c>
      <c r="M362" s="92" t="s">
        <v>1782</v>
      </c>
      <c r="N362" s="157">
        <v>277844889.02728897</v>
      </c>
      <c r="O362" s="92" t="s">
        <v>6867</v>
      </c>
    </row>
    <row r="363" spans="1:15" ht="120" customHeight="1">
      <c r="A363" s="92" t="s">
        <v>1018</v>
      </c>
      <c r="B363" s="151" t="s">
        <v>1126</v>
      </c>
      <c r="C363" s="151" t="s">
        <v>473</v>
      </c>
      <c r="D363" s="151" t="s">
        <v>1127</v>
      </c>
      <c r="E363" s="152" t="s">
        <v>254</v>
      </c>
      <c r="F363" s="92" t="s">
        <v>1019</v>
      </c>
      <c r="G363" s="92" t="s">
        <v>1093</v>
      </c>
      <c r="H363" s="92" t="s">
        <v>6154</v>
      </c>
      <c r="I363" s="92" t="s">
        <v>1093</v>
      </c>
      <c r="J363" s="92" t="s">
        <v>6885</v>
      </c>
      <c r="K363" s="92" t="s">
        <v>1093</v>
      </c>
      <c r="L363" s="157">
        <v>56243.228928707998</v>
      </c>
      <c r="M363" s="92" t="s">
        <v>1782</v>
      </c>
      <c r="N363" s="157">
        <v>277901132.25621802</v>
      </c>
      <c r="O363" s="92" t="s">
        <v>6869</v>
      </c>
    </row>
    <row r="364" spans="1:15" ht="108" customHeight="1">
      <c r="A364" s="92" t="s">
        <v>1973</v>
      </c>
      <c r="B364" s="151" t="s">
        <v>1126</v>
      </c>
      <c r="C364" s="151" t="s">
        <v>1974</v>
      </c>
      <c r="D364" s="151" t="s">
        <v>513</v>
      </c>
      <c r="E364" s="152" t="s">
        <v>254</v>
      </c>
      <c r="F364" s="92" t="s">
        <v>6764</v>
      </c>
      <c r="G364" s="92" t="s">
        <v>1093</v>
      </c>
      <c r="H364" s="92" t="s">
        <v>6886</v>
      </c>
      <c r="I364" s="92" t="s">
        <v>1093</v>
      </c>
      <c r="J364" s="92" t="s">
        <v>6887</v>
      </c>
      <c r="K364" s="92" t="s">
        <v>1093</v>
      </c>
      <c r="L364" s="157">
        <v>56213.896817052002</v>
      </c>
      <c r="M364" s="92" t="s">
        <v>1782</v>
      </c>
      <c r="N364" s="157">
        <v>277957346.15303499</v>
      </c>
      <c r="O364" s="92" t="s">
        <v>6872</v>
      </c>
    </row>
    <row r="365" spans="1:15" ht="96" customHeight="1">
      <c r="A365" s="92" t="s">
        <v>1573</v>
      </c>
      <c r="B365" s="151" t="s">
        <v>1126</v>
      </c>
      <c r="C365" s="151" t="s">
        <v>1574</v>
      </c>
      <c r="D365" s="151" t="s">
        <v>513</v>
      </c>
      <c r="E365" s="152" t="s">
        <v>254</v>
      </c>
      <c r="F365" s="92" t="s">
        <v>9896</v>
      </c>
      <c r="G365" s="92" t="s">
        <v>1093</v>
      </c>
      <c r="H365" s="92" t="s">
        <v>6863</v>
      </c>
      <c r="I365" s="92" t="s">
        <v>1093</v>
      </c>
      <c r="J365" s="92" t="s">
        <v>9941</v>
      </c>
      <c r="K365" s="92" t="s">
        <v>1093</v>
      </c>
      <c r="L365" s="157">
        <v>55753.947353215997</v>
      </c>
      <c r="M365" s="92" t="s">
        <v>1782</v>
      </c>
      <c r="N365" s="157">
        <v>278013100.10038799</v>
      </c>
      <c r="O365" s="92" t="s">
        <v>6876</v>
      </c>
    </row>
    <row r="366" spans="1:15" ht="24" customHeight="1">
      <c r="A366" s="92" t="s">
        <v>1944</v>
      </c>
      <c r="B366" s="151" t="s">
        <v>1089</v>
      </c>
      <c r="C366" s="151" t="s">
        <v>1945</v>
      </c>
      <c r="D366" s="151" t="s">
        <v>1091</v>
      </c>
      <c r="E366" s="152" t="s">
        <v>1109</v>
      </c>
      <c r="F366" s="92" t="s">
        <v>1119</v>
      </c>
      <c r="G366" s="92" t="s">
        <v>1093</v>
      </c>
      <c r="H366" s="92" t="s">
        <v>6888</v>
      </c>
      <c r="I366" s="92" t="s">
        <v>1093</v>
      </c>
      <c r="J366" s="92" t="s">
        <v>6889</v>
      </c>
      <c r="K366" s="92" t="s">
        <v>1093</v>
      </c>
      <c r="L366" s="157">
        <v>55750</v>
      </c>
      <c r="M366" s="92" t="s">
        <v>1782</v>
      </c>
      <c r="N366" s="157">
        <v>278068850.10038799</v>
      </c>
      <c r="O366" s="92" t="s">
        <v>6877</v>
      </c>
    </row>
    <row r="367" spans="1:15" ht="24" customHeight="1">
      <c r="A367" s="92" t="s">
        <v>1946</v>
      </c>
      <c r="B367" s="151" t="s">
        <v>1089</v>
      </c>
      <c r="C367" s="151" t="s">
        <v>1947</v>
      </c>
      <c r="D367" s="151" t="s">
        <v>1091</v>
      </c>
      <c r="E367" s="152" t="s">
        <v>1160</v>
      </c>
      <c r="F367" s="92" t="s">
        <v>1948</v>
      </c>
      <c r="G367" s="92" t="s">
        <v>1093</v>
      </c>
      <c r="H367" s="92" t="s">
        <v>6890</v>
      </c>
      <c r="I367" s="92" t="s">
        <v>1093</v>
      </c>
      <c r="J367" s="92" t="s">
        <v>6891</v>
      </c>
      <c r="K367" s="92" t="s">
        <v>1093</v>
      </c>
      <c r="L367" s="157">
        <v>55717.57</v>
      </c>
      <c r="M367" s="92" t="s">
        <v>1782</v>
      </c>
      <c r="N367" s="157">
        <v>278124567.67038798</v>
      </c>
      <c r="O367" s="92" t="s">
        <v>10286</v>
      </c>
    </row>
    <row r="368" spans="1:15" ht="24" customHeight="1">
      <c r="A368" s="92" t="s">
        <v>1015</v>
      </c>
      <c r="B368" s="151" t="s">
        <v>1126</v>
      </c>
      <c r="C368" s="151" t="s">
        <v>503</v>
      </c>
      <c r="D368" s="151" t="s">
        <v>1127</v>
      </c>
      <c r="E368" s="152" t="s">
        <v>254</v>
      </c>
      <c r="F368" s="92" t="s">
        <v>6892</v>
      </c>
      <c r="G368" s="92" t="s">
        <v>1093</v>
      </c>
      <c r="H368" s="92" t="s">
        <v>6771</v>
      </c>
      <c r="I368" s="92" t="s">
        <v>1093</v>
      </c>
      <c r="J368" s="92" t="s">
        <v>6893</v>
      </c>
      <c r="K368" s="92" t="s">
        <v>1093</v>
      </c>
      <c r="L368" s="157">
        <v>55664.377993556001</v>
      </c>
      <c r="M368" s="92" t="s">
        <v>1782</v>
      </c>
      <c r="N368" s="157">
        <v>278180232.04838198</v>
      </c>
      <c r="O368" s="92" t="s">
        <v>10287</v>
      </c>
    </row>
    <row r="369" spans="1:15" ht="48" customHeight="1">
      <c r="A369" s="92" t="s">
        <v>1932</v>
      </c>
      <c r="B369" s="151" t="s">
        <v>1089</v>
      </c>
      <c r="C369" s="151" t="s">
        <v>1933</v>
      </c>
      <c r="D369" s="151" t="s">
        <v>1095</v>
      </c>
      <c r="E369" s="152" t="s">
        <v>1344</v>
      </c>
      <c r="F369" s="92" t="s">
        <v>1119</v>
      </c>
      <c r="G369" s="92" t="s">
        <v>1093</v>
      </c>
      <c r="H369" s="92" t="s">
        <v>6894</v>
      </c>
      <c r="I369" s="92" t="s">
        <v>1093</v>
      </c>
      <c r="J369" s="92" t="s">
        <v>6895</v>
      </c>
      <c r="K369" s="92" t="s">
        <v>1093</v>
      </c>
      <c r="L369" s="157">
        <v>55250</v>
      </c>
      <c r="M369" s="92" t="s">
        <v>1782</v>
      </c>
      <c r="N369" s="157">
        <v>278235482.04838198</v>
      </c>
      <c r="O369" s="92" t="s">
        <v>10288</v>
      </c>
    </row>
    <row r="370" spans="1:15" ht="36" customHeight="1">
      <c r="A370" s="92" t="s">
        <v>644</v>
      </c>
      <c r="B370" s="151" t="s">
        <v>1101</v>
      </c>
      <c r="C370" s="151" t="s">
        <v>645</v>
      </c>
      <c r="D370" s="151" t="s">
        <v>513</v>
      </c>
      <c r="E370" s="152" t="s">
        <v>1096</v>
      </c>
      <c r="F370" s="92" t="s">
        <v>6896</v>
      </c>
      <c r="G370" s="92" t="s">
        <v>6897</v>
      </c>
      <c r="H370" s="92" t="s">
        <v>6898</v>
      </c>
      <c r="I370" s="92" t="s">
        <v>6899</v>
      </c>
      <c r="J370" s="92" t="s">
        <v>6900</v>
      </c>
      <c r="K370" s="92" t="s">
        <v>6901</v>
      </c>
      <c r="L370" s="157">
        <v>54972.563851778861</v>
      </c>
      <c r="M370" s="92" t="s">
        <v>1782</v>
      </c>
      <c r="N370" s="157">
        <v>278290454.612234</v>
      </c>
      <c r="O370" s="92" t="s">
        <v>9942</v>
      </c>
    </row>
    <row r="371" spans="1:15" ht="24" customHeight="1">
      <c r="A371" s="92" t="s">
        <v>1649</v>
      </c>
      <c r="B371" s="151" t="s">
        <v>1126</v>
      </c>
      <c r="C371" s="151" t="s">
        <v>1650</v>
      </c>
      <c r="D371" s="151" t="s">
        <v>513</v>
      </c>
      <c r="E371" s="152" t="s">
        <v>1498</v>
      </c>
      <c r="F371" s="92" t="s">
        <v>6902</v>
      </c>
      <c r="G371" s="92" t="s">
        <v>1093</v>
      </c>
      <c r="H371" s="92" t="s">
        <v>6903</v>
      </c>
      <c r="I371" s="92" t="s">
        <v>1093</v>
      </c>
      <c r="J371" s="92" t="s">
        <v>6904</v>
      </c>
      <c r="K371" s="92" t="s">
        <v>1093</v>
      </c>
      <c r="L371" s="157">
        <v>54515.199647900001</v>
      </c>
      <c r="M371" s="92" t="s">
        <v>1782</v>
      </c>
      <c r="N371" s="157">
        <v>278344969.81188202</v>
      </c>
      <c r="O371" s="92" t="s">
        <v>9943</v>
      </c>
    </row>
    <row r="372" spans="1:15" ht="36" customHeight="1">
      <c r="A372" s="92" t="s">
        <v>2016</v>
      </c>
      <c r="B372" s="151" t="s">
        <v>1089</v>
      </c>
      <c r="C372" s="151" t="s">
        <v>2017</v>
      </c>
      <c r="D372" s="151" t="s">
        <v>1311</v>
      </c>
      <c r="E372" s="152" t="s">
        <v>1312</v>
      </c>
      <c r="F372" s="92" t="s">
        <v>1313</v>
      </c>
      <c r="G372" s="92" t="s">
        <v>1093</v>
      </c>
      <c r="H372" s="92" t="s">
        <v>2018</v>
      </c>
      <c r="I372" s="92" t="s">
        <v>1093</v>
      </c>
      <c r="J372" s="92" t="s">
        <v>2019</v>
      </c>
      <c r="K372" s="92" t="s">
        <v>1093</v>
      </c>
      <c r="L372" s="157">
        <v>54026.620999999999</v>
      </c>
      <c r="M372" s="92" t="s">
        <v>1782</v>
      </c>
      <c r="N372" s="157">
        <v>278398996.43288201</v>
      </c>
      <c r="O372" s="92" t="s">
        <v>9944</v>
      </c>
    </row>
    <row r="373" spans="1:15" ht="36" customHeight="1">
      <c r="A373" s="92" t="s">
        <v>1783</v>
      </c>
      <c r="B373" s="151" t="s">
        <v>1126</v>
      </c>
      <c r="C373" s="151" t="s">
        <v>1784</v>
      </c>
      <c r="D373" s="151" t="s">
        <v>1091</v>
      </c>
      <c r="E373" s="152" t="s">
        <v>1225</v>
      </c>
      <c r="F373" s="92" t="s">
        <v>6905</v>
      </c>
      <c r="G373" s="92" t="s">
        <v>1093</v>
      </c>
      <c r="H373" s="92" t="s">
        <v>6906</v>
      </c>
      <c r="I373" s="92" t="s">
        <v>1093</v>
      </c>
      <c r="J373" s="92" t="s">
        <v>6907</v>
      </c>
      <c r="K373" s="92" t="s">
        <v>1093</v>
      </c>
      <c r="L373" s="157">
        <v>53913.460936356001</v>
      </c>
      <c r="M373" s="92" t="s">
        <v>1782</v>
      </c>
      <c r="N373" s="157">
        <v>278452909.89381802</v>
      </c>
      <c r="O373" s="92" t="s">
        <v>9945</v>
      </c>
    </row>
    <row r="374" spans="1:15" ht="24" customHeight="1">
      <c r="A374" s="92" t="s">
        <v>2022</v>
      </c>
      <c r="B374" s="151" t="s">
        <v>1089</v>
      </c>
      <c r="C374" s="151" t="s">
        <v>2023</v>
      </c>
      <c r="D374" s="151" t="s">
        <v>1311</v>
      </c>
      <c r="E374" s="152" t="s">
        <v>1312</v>
      </c>
      <c r="F374" s="92" t="s">
        <v>1313</v>
      </c>
      <c r="G374" s="92" t="s">
        <v>1093</v>
      </c>
      <c r="H374" s="92" t="s">
        <v>2024</v>
      </c>
      <c r="I374" s="92" t="s">
        <v>1093</v>
      </c>
      <c r="J374" s="92" t="s">
        <v>2025</v>
      </c>
      <c r="K374" s="92" t="s">
        <v>1093</v>
      </c>
      <c r="L374" s="157">
        <v>53695.62</v>
      </c>
      <c r="M374" s="92" t="s">
        <v>1782</v>
      </c>
      <c r="N374" s="157">
        <v>278506605.51381803</v>
      </c>
      <c r="O374" s="92" t="s">
        <v>9946</v>
      </c>
    </row>
    <row r="375" spans="1:15" ht="24" customHeight="1">
      <c r="A375" s="92" t="s">
        <v>1940</v>
      </c>
      <c r="B375" s="151" t="s">
        <v>1089</v>
      </c>
      <c r="C375" s="151" t="s">
        <v>1941</v>
      </c>
      <c r="D375" s="151" t="s">
        <v>1103</v>
      </c>
      <c r="E375" s="152" t="s">
        <v>1225</v>
      </c>
      <c r="F375" s="92" t="s">
        <v>1942</v>
      </c>
      <c r="G375" s="92" t="s">
        <v>1093</v>
      </c>
      <c r="H375" s="92" t="s">
        <v>6908</v>
      </c>
      <c r="I375" s="92" t="s">
        <v>1093</v>
      </c>
      <c r="J375" s="92" t="s">
        <v>6909</v>
      </c>
      <c r="K375" s="92" t="s">
        <v>1093</v>
      </c>
      <c r="L375" s="157">
        <v>53607.5</v>
      </c>
      <c r="M375" s="92" t="s">
        <v>1782</v>
      </c>
      <c r="N375" s="157">
        <v>278560213.01381803</v>
      </c>
      <c r="O375" s="92" t="s">
        <v>10289</v>
      </c>
    </row>
    <row r="376" spans="1:15" ht="24" customHeight="1">
      <c r="A376" s="92" t="s">
        <v>2031</v>
      </c>
      <c r="B376" s="151" t="s">
        <v>1089</v>
      </c>
      <c r="C376" s="151" t="s">
        <v>2032</v>
      </c>
      <c r="D376" s="151" t="s">
        <v>1311</v>
      </c>
      <c r="E376" s="152" t="s">
        <v>1312</v>
      </c>
      <c r="F376" s="92" t="s">
        <v>1313</v>
      </c>
      <c r="G376" s="92" t="s">
        <v>1093</v>
      </c>
      <c r="H376" s="92" t="s">
        <v>2033</v>
      </c>
      <c r="I376" s="92" t="s">
        <v>1093</v>
      </c>
      <c r="J376" s="92" t="s">
        <v>2034</v>
      </c>
      <c r="K376" s="92" t="s">
        <v>1093</v>
      </c>
      <c r="L376" s="157">
        <v>53380.161999999997</v>
      </c>
      <c r="M376" s="92" t="s">
        <v>1782</v>
      </c>
      <c r="N376" s="157">
        <v>278613593.17581803</v>
      </c>
      <c r="O376" s="92" t="s">
        <v>10290</v>
      </c>
    </row>
    <row r="377" spans="1:15" ht="24" customHeight="1">
      <c r="A377" s="92" t="s">
        <v>1956</v>
      </c>
      <c r="B377" s="151" t="s">
        <v>1126</v>
      </c>
      <c r="C377" s="151" t="s">
        <v>1957</v>
      </c>
      <c r="D377" s="151" t="s">
        <v>1091</v>
      </c>
      <c r="E377" s="152" t="s">
        <v>1195</v>
      </c>
      <c r="F377" s="92" t="s">
        <v>1958</v>
      </c>
      <c r="G377" s="92" t="s">
        <v>1093</v>
      </c>
      <c r="H377" s="92" t="s">
        <v>6910</v>
      </c>
      <c r="I377" s="92" t="s">
        <v>1093</v>
      </c>
      <c r="J377" s="92" t="s">
        <v>6911</v>
      </c>
      <c r="K377" s="92" t="s">
        <v>1093</v>
      </c>
      <c r="L377" s="157">
        <v>53360</v>
      </c>
      <c r="M377" s="92" t="s">
        <v>1782</v>
      </c>
      <c r="N377" s="157">
        <v>278666953.17581803</v>
      </c>
      <c r="O377" s="92" t="s">
        <v>9947</v>
      </c>
    </row>
    <row r="378" spans="1:15" ht="24" customHeight="1">
      <c r="A378" s="92" t="s">
        <v>1938</v>
      </c>
      <c r="B378" s="151" t="s">
        <v>1089</v>
      </c>
      <c r="C378" s="151" t="s">
        <v>1939</v>
      </c>
      <c r="D378" s="151" t="s">
        <v>1095</v>
      </c>
      <c r="E378" s="152" t="s">
        <v>1344</v>
      </c>
      <c r="F378" s="92" t="s">
        <v>1119</v>
      </c>
      <c r="G378" s="92" t="s">
        <v>1093</v>
      </c>
      <c r="H378" s="92" t="s">
        <v>6912</v>
      </c>
      <c r="I378" s="92" t="s">
        <v>1093</v>
      </c>
      <c r="J378" s="92" t="s">
        <v>6913</v>
      </c>
      <c r="K378" s="92" t="s">
        <v>1093</v>
      </c>
      <c r="L378" s="157">
        <v>53125</v>
      </c>
      <c r="M378" s="92" t="s">
        <v>1782</v>
      </c>
      <c r="N378" s="157">
        <v>278720078.17581803</v>
      </c>
      <c r="O378" s="92" t="s">
        <v>9948</v>
      </c>
    </row>
    <row r="379" spans="1:15" ht="36" customHeight="1">
      <c r="A379" s="92" t="s">
        <v>2104</v>
      </c>
      <c r="B379" s="151" t="s">
        <v>1089</v>
      </c>
      <c r="C379" s="151" t="s">
        <v>2105</v>
      </c>
      <c r="D379" s="151" t="s">
        <v>1095</v>
      </c>
      <c r="E379" s="152" t="s">
        <v>1109</v>
      </c>
      <c r="F379" s="92" t="s">
        <v>1157</v>
      </c>
      <c r="G379" s="92" t="s">
        <v>1093</v>
      </c>
      <c r="H379" s="92" t="s">
        <v>9949</v>
      </c>
      <c r="I379" s="92" t="s">
        <v>1093</v>
      </c>
      <c r="J379" s="92" t="s">
        <v>9950</v>
      </c>
      <c r="K379" s="92" t="s">
        <v>1093</v>
      </c>
      <c r="L379" s="157">
        <v>52874.36</v>
      </c>
      <c r="M379" s="92" t="s">
        <v>1782</v>
      </c>
      <c r="N379" s="157">
        <v>278772952.53581798</v>
      </c>
      <c r="O379" s="92" t="s">
        <v>9951</v>
      </c>
    </row>
    <row r="380" spans="1:15" ht="24" customHeight="1">
      <c r="A380" s="92" t="s">
        <v>1016</v>
      </c>
      <c r="B380" s="151" t="s">
        <v>1126</v>
      </c>
      <c r="C380" s="151" t="s">
        <v>489</v>
      </c>
      <c r="D380" s="151" t="s">
        <v>1127</v>
      </c>
      <c r="E380" s="152" t="s">
        <v>254</v>
      </c>
      <c r="F380" s="92" t="s">
        <v>9952</v>
      </c>
      <c r="G380" s="92" t="s">
        <v>1093</v>
      </c>
      <c r="H380" s="92" t="s">
        <v>6914</v>
      </c>
      <c r="I380" s="92" t="s">
        <v>1093</v>
      </c>
      <c r="J380" s="92" t="s">
        <v>9953</v>
      </c>
      <c r="K380" s="92" t="s">
        <v>1093</v>
      </c>
      <c r="L380" s="157">
        <v>52600.096471499004</v>
      </c>
      <c r="M380" s="92" t="s">
        <v>1782</v>
      </c>
      <c r="N380" s="157">
        <v>278825552.63228899</v>
      </c>
      <c r="O380" s="92" t="s">
        <v>9954</v>
      </c>
    </row>
    <row r="381" spans="1:15" ht="24" customHeight="1">
      <c r="A381" s="92" t="s">
        <v>2043</v>
      </c>
      <c r="B381" s="151" t="s">
        <v>1089</v>
      </c>
      <c r="C381" s="151" t="s">
        <v>2044</v>
      </c>
      <c r="D381" s="151" t="s">
        <v>1311</v>
      </c>
      <c r="E381" s="152" t="s">
        <v>1312</v>
      </c>
      <c r="F381" s="92" t="s">
        <v>1313</v>
      </c>
      <c r="G381" s="92" t="s">
        <v>1093</v>
      </c>
      <c r="H381" s="92" t="s">
        <v>2045</v>
      </c>
      <c r="I381" s="92" t="s">
        <v>1093</v>
      </c>
      <c r="J381" s="92" t="s">
        <v>2046</v>
      </c>
      <c r="K381" s="92" t="s">
        <v>1093</v>
      </c>
      <c r="L381" s="157">
        <v>52558.033000000003</v>
      </c>
      <c r="M381" s="92" t="s">
        <v>1782</v>
      </c>
      <c r="N381" s="157">
        <v>278878110.66528898</v>
      </c>
      <c r="O381" s="92" t="s">
        <v>10291</v>
      </c>
    </row>
    <row r="382" spans="1:15" ht="24" customHeight="1">
      <c r="A382" s="92" t="s">
        <v>1647</v>
      </c>
      <c r="B382" s="151" t="s">
        <v>1126</v>
      </c>
      <c r="C382" s="151" t="s">
        <v>1648</v>
      </c>
      <c r="D382" s="151" t="s">
        <v>1091</v>
      </c>
      <c r="E382" s="152" t="s">
        <v>1195</v>
      </c>
      <c r="F382" s="92" t="s">
        <v>6915</v>
      </c>
      <c r="G382" s="92" t="s">
        <v>1093</v>
      </c>
      <c r="H382" s="92" t="s">
        <v>6916</v>
      </c>
      <c r="I382" s="92" t="s">
        <v>1093</v>
      </c>
      <c r="J382" s="92" t="s">
        <v>6917</v>
      </c>
      <c r="K382" s="92" t="s">
        <v>1093</v>
      </c>
      <c r="L382" s="157">
        <v>51699.804165100002</v>
      </c>
      <c r="M382" s="92" t="s">
        <v>1782</v>
      </c>
      <c r="N382" s="157">
        <v>278929810.46945399</v>
      </c>
      <c r="O382" s="92" t="s">
        <v>9955</v>
      </c>
    </row>
    <row r="383" spans="1:15" ht="24" customHeight="1">
      <c r="A383" s="92" t="s">
        <v>1962</v>
      </c>
      <c r="B383" s="151" t="s">
        <v>1089</v>
      </c>
      <c r="C383" s="151" t="s">
        <v>1963</v>
      </c>
      <c r="D383" s="151" t="s">
        <v>1091</v>
      </c>
      <c r="E383" s="152" t="s">
        <v>1109</v>
      </c>
      <c r="F383" s="92" t="s">
        <v>1694</v>
      </c>
      <c r="G383" s="92" t="s">
        <v>1093</v>
      </c>
      <c r="H383" s="92" t="s">
        <v>6918</v>
      </c>
      <c r="I383" s="92" t="s">
        <v>1093</v>
      </c>
      <c r="J383" s="92" t="s">
        <v>6919</v>
      </c>
      <c r="K383" s="92" t="s">
        <v>1093</v>
      </c>
      <c r="L383" s="157">
        <v>51513.599999999999</v>
      </c>
      <c r="M383" s="92" t="s">
        <v>1782</v>
      </c>
      <c r="N383" s="157">
        <v>278981324.06945401</v>
      </c>
      <c r="O383" s="92" t="s">
        <v>9956</v>
      </c>
    </row>
    <row r="384" spans="1:15" ht="36" customHeight="1">
      <c r="A384" s="92" t="s">
        <v>6920</v>
      </c>
      <c r="B384" s="151" t="s">
        <v>1101</v>
      </c>
      <c r="C384" s="151" t="s">
        <v>6921</v>
      </c>
      <c r="D384" s="151" t="s">
        <v>1127</v>
      </c>
      <c r="E384" s="152" t="s">
        <v>508</v>
      </c>
      <c r="F384" s="92" t="s">
        <v>6922</v>
      </c>
      <c r="G384" s="92" t="s">
        <v>1093</v>
      </c>
      <c r="H384" s="92" t="s">
        <v>1128</v>
      </c>
      <c r="I384" s="92" t="s">
        <v>1093</v>
      </c>
      <c r="J384" s="92" t="s">
        <v>6923</v>
      </c>
      <c r="K384" s="92" t="s">
        <v>1093</v>
      </c>
      <c r="L384" s="157">
        <v>51433.048782528</v>
      </c>
      <c r="M384" s="92" t="s">
        <v>1782</v>
      </c>
      <c r="N384" s="157">
        <v>279032757.11823702</v>
      </c>
      <c r="O384" s="92" t="s">
        <v>9957</v>
      </c>
    </row>
    <row r="385" spans="1:15" ht="108" customHeight="1">
      <c r="A385" s="92" t="s">
        <v>1020</v>
      </c>
      <c r="B385" s="151" t="s">
        <v>1126</v>
      </c>
      <c r="C385" s="151" t="s">
        <v>257</v>
      </c>
      <c r="D385" s="151" t="s">
        <v>1127</v>
      </c>
      <c r="E385" s="152" t="s">
        <v>254</v>
      </c>
      <c r="F385" s="92" t="s">
        <v>6924</v>
      </c>
      <c r="G385" s="92" t="s">
        <v>1093</v>
      </c>
      <c r="H385" s="92" t="s">
        <v>6393</v>
      </c>
      <c r="I385" s="92" t="s">
        <v>1093</v>
      </c>
      <c r="J385" s="92" t="s">
        <v>6925</v>
      </c>
      <c r="K385" s="92" t="s">
        <v>1093</v>
      </c>
      <c r="L385" s="157">
        <v>50987.097858052002</v>
      </c>
      <c r="M385" s="92" t="s">
        <v>1782</v>
      </c>
      <c r="N385" s="157">
        <v>279083744.21609497</v>
      </c>
      <c r="O385" s="92" t="s">
        <v>10292</v>
      </c>
    </row>
    <row r="386" spans="1:15" ht="96" customHeight="1">
      <c r="A386" s="92" t="s">
        <v>1966</v>
      </c>
      <c r="B386" s="151" t="s">
        <v>1089</v>
      </c>
      <c r="C386" s="151" t="s">
        <v>1967</v>
      </c>
      <c r="D386" s="151" t="s">
        <v>1091</v>
      </c>
      <c r="E386" s="152" t="s">
        <v>1109</v>
      </c>
      <c r="F386" s="92" t="s">
        <v>1119</v>
      </c>
      <c r="G386" s="92" t="s">
        <v>1093</v>
      </c>
      <c r="H386" s="92" t="s">
        <v>6926</v>
      </c>
      <c r="I386" s="92" t="s">
        <v>1093</v>
      </c>
      <c r="J386" s="92" t="s">
        <v>6927</v>
      </c>
      <c r="K386" s="92" t="s">
        <v>1093</v>
      </c>
      <c r="L386" s="157">
        <v>50594.44</v>
      </c>
      <c r="M386" s="92" t="s">
        <v>1782</v>
      </c>
      <c r="N386" s="157">
        <v>279134338.65609503</v>
      </c>
      <c r="O386" s="92" t="s">
        <v>9958</v>
      </c>
    </row>
    <row r="387" spans="1:15" ht="24" customHeight="1">
      <c r="A387" s="92" t="s">
        <v>559</v>
      </c>
      <c r="B387" s="151" t="s">
        <v>1101</v>
      </c>
      <c r="C387" s="151" t="s">
        <v>560</v>
      </c>
      <c r="D387" s="151" t="s">
        <v>513</v>
      </c>
      <c r="E387" s="152" t="s">
        <v>1096</v>
      </c>
      <c r="F387" s="92" t="s">
        <v>2030</v>
      </c>
      <c r="G387" s="92" t="s">
        <v>534</v>
      </c>
      <c r="H387" s="92" t="s">
        <v>6928</v>
      </c>
      <c r="I387" s="92" t="s">
        <v>6929</v>
      </c>
      <c r="J387" s="92" t="s">
        <v>6930</v>
      </c>
      <c r="K387" s="92" t="s">
        <v>1217</v>
      </c>
      <c r="L387" s="157">
        <v>50499.756138662618</v>
      </c>
      <c r="M387" s="92" t="s">
        <v>1782</v>
      </c>
      <c r="N387" s="157">
        <v>279184838.41223401</v>
      </c>
      <c r="O387" s="92" t="s">
        <v>9959</v>
      </c>
    </row>
    <row r="388" spans="1:15" ht="24" customHeight="1">
      <c r="A388" s="92" t="s">
        <v>2036</v>
      </c>
      <c r="B388" s="151" t="s">
        <v>1101</v>
      </c>
      <c r="C388" s="151" t="s">
        <v>2037</v>
      </c>
      <c r="D388" s="151" t="s">
        <v>1091</v>
      </c>
      <c r="E388" s="152" t="s">
        <v>1160</v>
      </c>
      <c r="F388" s="92" t="s">
        <v>2038</v>
      </c>
      <c r="G388" s="92" t="s">
        <v>1093</v>
      </c>
      <c r="H388" s="92" t="s">
        <v>5446</v>
      </c>
      <c r="I388" s="92" t="s">
        <v>1093</v>
      </c>
      <c r="J388" s="92" t="s">
        <v>6931</v>
      </c>
      <c r="K388" s="92" t="s">
        <v>1093</v>
      </c>
      <c r="L388" s="157">
        <v>50324.337362591999</v>
      </c>
      <c r="M388" s="92" t="s">
        <v>1782</v>
      </c>
      <c r="N388" s="157">
        <v>279235162.74959701</v>
      </c>
      <c r="O388" s="92" t="s">
        <v>9960</v>
      </c>
    </row>
    <row r="389" spans="1:15" ht="36" customHeight="1">
      <c r="A389" s="92" t="s">
        <v>1960</v>
      </c>
      <c r="B389" s="151" t="s">
        <v>1089</v>
      </c>
      <c r="C389" s="151" t="s">
        <v>1397</v>
      </c>
      <c r="D389" s="151" t="s">
        <v>1095</v>
      </c>
      <c r="E389" s="152" t="s">
        <v>1096</v>
      </c>
      <c r="F389" s="92" t="s">
        <v>1097</v>
      </c>
      <c r="G389" s="92" t="s">
        <v>1093</v>
      </c>
      <c r="H389" s="92" t="s">
        <v>6932</v>
      </c>
      <c r="I389" s="92" t="s">
        <v>1093</v>
      </c>
      <c r="J389" s="92" t="s">
        <v>6932</v>
      </c>
      <c r="K389" s="92" t="s">
        <v>1093</v>
      </c>
      <c r="L389" s="157">
        <v>50000</v>
      </c>
      <c r="M389" s="92" t="s">
        <v>1782</v>
      </c>
      <c r="N389" s="157">
        <v>279285162.74959701</v>
      </c>
      <c r="O389" s="92" t="s">
        <v>10293</v>
      </c>
    </row>
    <row r="390" spans="1:15" ht="24" customHeight="1">
      <c r="A390" s="92" t="s">
        <v>1975</v>
      </c>
      <c r="B390" s="151" t="s">
        <v>1126</v>
      </c>
      <c r="C390" s="151" t="s">
        <v>1976</v>
      </c>
      <c r="D390" s="151" t="s">
        <v>1091</v>
      </c>
      <c r="E390" s="152" t="s">
        <v>1429</v>
      </c>
      <c r="F390" s="92" t="s">
        <v>1977</v>
      </c>
      <c r="G390" s="92" t="s">
        <v>1093</v>
      </c>
      <c r="H390" s="92" t="s">
        <v>5782</v>
      </c>
      <c r="I390" s="92" t="s">
        <v>1093</v>
      </c>
      <c r="J390" s="92" t="s">
        <v>6933</v>
      </c>
      <c r="K390" s="92" t="s">
        <v>1093</v>
      </c>
      <c r="L390" s="157">
        <v>49955.605361369999</v>
      </c>
      <c r="M390" s="92" t="s">
        <v>1782</v>
      </c>
      <c r="N390" s="157">
        <v>279335118.354958</v>
      </c>
      <c r="O390" s="92" t="s">
        <v>9961</v>
      </c>
    </row>
    <row r="391" spans="1:15" ht="24" customHeight="1">
      <c r="A391" s="92" t="s">
        <v>2058</v>
      </c>
      <c r="B391" s="151" t="s">
        <v>1089</v>
      </c>
      <c r="C391" s="151" t="s">
        <v>2059</v>
      </c>
      <c r="D391" s="151" t="s">
        <v>1311</v>
      </c>
      <c r="E391" s="152" t="s">
        <v>1312</v>
      </c>
      <c r="F391" s="92" t="s">
        <v>1313</v>
      </c>
      <c r="G391" s="92" t="s">
        <v>1093</v>
      </c>
      <c r="H391" s="92" t="s">
        <v>2060</v>
      </c>
      <c r="I391" s="92" t="s">
        <v>1093</v>
      </c>
      <c r="J391" s="92" t="s">
        <v>2061</v>
      </c>
      <c r="K391" s="92" t="s">
        <v>1093</v>
      </c>
      <c r="L391" s="157">
        <v>49952.616999999998</v>
      </c>
      <c r="M391" s="92" t="s">
        <v>1782</v>
      </c>
      <c r="N391" s="157">
        <v>279385070.97195798</v>
      </c>
      <c r="O391" s="92" t="s">
        <v>9962</v>
      </c>
    </row>
    <row r="392" spans="1:15" ht="24" customHeight="1">
      <c r="A392" s="92" t="s">
        <v>1059</v>
      </c>
      <c r="B392" s="151" t="s">
        <v>1126</v>
      </c>
      <c r="C392" s="151" t="s">
        <v>264</v>
      </c>
      <c r="D392" s="151" t="s">
        <v>1127</v>
      </c>
      <c r="E392" s="152" t="s">
        <v>254</v>
      </c>
      <c r="F392" s="92" t="s">
        <v>6934</v>
      </c>
      <c r="G392" s="92" t="s">
        <v>1093</v>
      </c>
      <c r="H392" s="92" t="s">
        <v>6935</v>
      </c>
      <c r="I392" s="92" t="s">
        <v>1093</v>
      </c>
      <c r="J392" s="92" t="s">
        <v>6936</v>
      </c>
      <c r="K392" s="92" t="s">
        <v>1093</v>
      </c>
      <c r="L392" s="157">
        <v>49741.843468190003</v>
      </c>
      <c r="M392" s="92" t="s">
        <v>1782</v>
      </c>
      <c r="N392" s="157">
        <v>279434812.81542599</v>
      </c>
      <c r="O392" s="92" t="s">
        <v>9963</v>
      </c>
    </row>
    <row r="393" spans="1:15" ht="24" customHeight="1">
      <c r="A393" s="92" t="s">
        <v>2006</v>
      </c>
      <c r="B393" s="151" t="s">
        <v>1126</v>
      </c>
      <c r="C393" s="151" t="s">
        <v>2007</v>
      </c>
      <c r="D393" s="151" t="s">
        <v>1091</v>
      </c>
      <c r="E393" s="152" t="s">
        <v>1225</v>
      </c>
      <c r="F393" s="92" t="s">
        <v>2008</v>
      </c>
      <c r="G393" s="92" t="s">
        <v>1093</v>
      </c>
      <c r="H393" s="92" t="s">
        <v>6937</v>
      </c>
      <c r="I393" s="92" t="s">
        <v>1093</v>
      </c>
      <c r="J393" s="92" t="s">
        <v>6938</v>
      </c>
      <c r="K393" s="92" t="s">
        <v>1093</v>
      </c>
      <c r="L393" s="157">
        <v>47547.984183959998</v>
      </c>
      <c r="M393" s="92" t="s">
        <v>1782</v>
      </c>
      <c r="N393" s="157">
        <v>279482360.79961002</v>
      </c>
      <c r="O393" s="92" t="s">
        <v>1943</v>
      </c>
    </row>
    <row r="394" spans="1:15" ht="24" customHeight="1">
      <c r="A394" s="92" t="s">
        <v>2012</v>
      </c>
      <c r="B394" s="151" t="s">
        <v>1089</v>
      </c>
      <c r="C394" s="151" t="s">
        <v>2013</v>
      </c>
      <c r="D394" s="151" t="s">
        <v>1091</v>
      </c>
      <c r="E394" s="152" t="s">
        <v>1160</v>
      </c>
      <c r="F394" s="92" t="s">
        <v>2014</v>
      </c>
      <c r="G394" s="92" t="s">
        <v>1093</v>
      </c>
      <c r="H394" s="92" t="s">
        <v>6939</v>
      </c>
      <c r="I394" s="92" t="s">
        <v>1093</v>
      </c>
      <c r="J394" s="92" t="s">
        <v>6940</v>
      </c>
      <c r="K394" s="92" t="s">
        <v>1093</v>
      </c>
      <c r="L394" s="157">
        <v>46896.959999999999</v>
      </c>
      <c r="M394" s="92" t="s">
        <v>1782</v>
      </c>
      <c r="N394" s="157">
        <v>279529257.75961</v>
      </c>
      <c r="O394" s="92" t="s">
        <v>9964</v>
      </c>
    </row>
    <row r="395" spans="1:15" ht="24" customHeight="1">
      <c r="A395" s="92" t="s">
        <v>2021</v>
      </c>
      <c r="B395" s="151" t="s">
        <v>1089</v>
      </c>
      <c r="C395" s="151" t="s">
        <v>1984</v>
      </c>
      <c r="D395" s="151" t="s">
        <v>1091</v>
      </c>
      <c r="E395" s="152" t="s">
        <v>1109</v>
      </c>
      <c r="F395" s="92" t="s">
        <v>1119</v>
      </c>
      <c r="G395" s="92" t="s">
        <v>1093</v>
      </c>
      <c r="H395" s="92" t="s">
        <v>6941</v>
      </c>
      <c r="I395" s="92" t="s">
        <v>1093</v>
      </c>
      <c r="J395" s="92" t="s">
        <v>6942</v>
      </c>
      <c r="K395" s="92" t="s">
        <v>1093</v>
      </c>
      <c r="L395" s="157">
        <v>46750</v>
      </c>
      <c r="M395" s="92" t="s">
        <v>1782</v>
      </c>
      <c r="N395" s="157">
        <v>279576007.75961</v>
      </c>
      <c r="O395" s="92" t="s">
        <v>10294</v>
      </c>
    </row>
    <row r="396" spans="1:15" ht="24" customHeight="1">
      <c r="A396" s="92" t="s">
        <v>1982</v>
      </c>
      <c r="B396" s="151" t="s">
        <v>1089</v>
      </c>
      <c r="C396" s="151" t="s">
        <v>1668</v>
      </c>
      <c r="D396" s="151" t="s">
        <v>1095</v>
      </c>
      <c r="E396" s="152" t="s">
        <v>1109</v>
      </c>
      <c r="F396" s="92" t="s">
        <v>1119</v>
      </c>
      <c r="G396" s="92" t="s">
        <v>1093</v>
      </c>
      <c r="H396" s="92" t="s">
        <v>6941</v>
      </c>
      <c r="I396" s="92" t="s">
        <v>1093</v>
      </c>
      <c r="J396" s="92" t="s">
        <v>6942</v>
      </c>
      <c r="K396" s="92" t="s">
        <v>1093</v>
      </c>
      <c r="L396" s="157">
        <v>46750</v>
      </c>
      <c r="M396" s="92" t="s">
        <v>1782</v>
      </c>
      <c r="N396" s="157">
        <v>279622757.75961</v>
      </c>
      <c r="O396" s="92" t="s">
        <v>1953</v>
      </c>
    </row>
    <row r="397" spans="1:15" ht="24" customHeight="1">
      <c r="A397" s="92" t="s">
        <v>1983</v>
      </c>
      <c r="B397" s="151" t="s">
        <v>1089</v>
      </c>
      <c r="C397" s="151" t="s">
        <v>1984</v>
      </c>
      <c r="D397" s="151" t="s">
        <v>1095</v>
      </c>
      <c r="E397" s="152" t="s">
        <v>1109</v>
      </c>
      <c r="F397" s="92" t="s">
        <v>1119</v>
      </c>
      <c r="G397" s="92" t="s">
        <v>1093</v>
      </c>
      <c r="H397" s="92" t="s">
        <v>6941</v>
      </c>
      <c r="I397" s="92" t="s">
        <v>1093</v>
      </c>
      <c r="J397" s="92" t="s">
        <v>6942</v>
      </c>
      <c r="K397" s="92" t="s">
        <v>1093</v>
      </c>
      <c r="L397" s="157">
        <v>46750</v>
      </c>
      <c r="M397" s="92" t="s">
        <v>1782</v>
      </c>
      <c r="N397" s="157">
        <v>279669507.75961</v>
      </c>
      <c r="O397" s="92" t="s">
        <v>9965</v>
      </c>
    </row>
    <row r="398" spans="1:15" ht="36" customHeight="1">
      <c r="A398" s="92" t="s">
        <v>2085</v>
      </c>
      <c r="B398" s="151" t="s">
        <v>1089</v>
      </c>
      <c r="C398" s="151" t="s">
        <v>2086</v>
      </c>
      <c r="D398" s="151" t="s">
        <v>1311</v>
      </c>
      <c r="E398" s="152" t="s">
        <v>1312</v>
      </c>
      <c r="F398" s="92" t="s">
        <v>1313</v>
      </c>
      <c r="G398" s="92" t="s">
        <v>1093</v>
      </c>
      <c r="H398" s="92" t="s">
        <v>2087</v>
      </c>
      <c r="I398" s="92" t="s">
        <v>1093</v>
      </c>
      <c r="J398" s="92" t="s">
        <v>2088</v>
      </c>
      <c r="K398" s="92" t="s">
        <v>1093</v>
      </c>
      <c r="L398" s="157">
        <v>46670.305</v>
      </c>
      <c r="M398" s="92" t="s">
        <v>1782</v>
      </c>
      <c r="N398" s="157">
        <v>279716178.06461</v>
      </c>
      <c r="O398" s="92" t="s">
        <v>1959</v>
      </c>
    </row>
    <row r="399" spans="1:15" ht="24" customHeight="1">
      <c r="A399" s="92" t="s">
        <v>1979</v>
      </c>
      <c r="B399" s="151" t="s">
        <v>1101</v>
      </c>
      <c r="C399" s="151" t="s">
        <v>1980</v>
      </c>
      <c r="D399" s="151" t="s">
        <v>1091</v>
      </c>
      <c r="E399" s="152" t="s">
        <v>1109</v>
      </c>
      <c r="F399" s="92" t="s">
        <v>1981</v>
      </c>
      <c r="G399" s="92" t="s">
        <v>1093</v>
      </c>
      <c r="H399" s="92" t="s">
        <v>6943</v>
      </c>
      <c r="I399" s="92" t="s">
        <v>1093</v>
      </c>
      <c r="J399" s="92" t="s">
        <v>6944</v>
      </c>
      <c r="K399" s="92" t="s">
        <v>1093</v>
      </c>
      <c r="L399" s="157">
        <v>46659.214801499998</v>
      </c>
      <c r="M399" s="92" t="s">
        <v>1782</v>
      </c>
      <c r="N399" s="157">
        <v>279762837.27941102</v>
      </c>
      <c r="O399" s="92" t="s">
        <v>1961</v>
      </c>
    </row>
    <row r="400" spans="1:15" ht="60" customHeight="1">
      <c r="A400" s="92" t="s">
        <v>2040</v>
      </c>
      <c r="B400" s="151" t="s">
        <v>1101</v>
      </c>
      <c r="C400" s="151" t="s">
        <v>2041</v>
      </c>
      <c r="D400" s="151" t="s">
        <v>513</v>
      </c>
      <c r="E400" s="152" t="s">
        <v>1096</v>
      </c>
      <c r="F400" s="92" t="s">
        <v>2042</v>
      </c>
      <c r="G400" s="92" t="s">
        <v>534</v>
      </c>
      <c r="H400" s="92" t="s">
        <v>6945</v>
      </c>
      <c r="I400" s="92" t="s">
        <v>6946</v>
      </c>
      <c r="J400" s="92" t="s">
        <v>6947</v>
      </c>
      <c r="K400" s="92" t="s">
        <v>1217</v>
      </c>
      <c r="L400" s="157">
        <v>46542.347694099961</v>
      </c>
      <c r="M400" s="92" t="s">
        <v>1782</v>
      </c>
      <c r="N400" s="157">
        <v>279809379.627105</v>
      </c>
      <c r="O400" s="92" t="s">
        <v>10295</v>
      </c>
    </row>
    <row r="401" spans="1:15" ht="108" customHeight="1">
      <c r="A401" s="92" t="s">
        <v>2234</v>
      </c>
      <c r="B401" s="151" t="s">
        <v>1101</v>
      </c>
      <c r="C401" s="151" t="s">
        <v>2235</v>
      </c>
      <c r="D401" s="151" t="s">
        <v>1091</v>
      </c>
      <c r="E401" s="152" t="s">
        <v>1167</v>
      </c>
      <c r="F401" s="92" t="s">
        <v>2236</v>
      </c>
      <c r="G401" s="92" t="s">
        <v>1093</v>
      </c>
      <c r="H401" s="92" t="s">
        <v>5490</v>
      </c>
      <c r="I401" s="92" t="s">
        <v>1093</v>
      </c>
      <c r="J401" s="92" t="s">
        <v>6949</v>
      </c>
      <c r="K401" s="92" t="s">
        <v>1093</v>
      </c>
      <c r="L401" s="157">
        <v>46513.293989296399</v>
      </c>
      <c r="M401" s="92" t="s">
        <v>1782</v>
      </c>
      <c r="N401" s="157">
        <v>279855892.921094</v>
      </c>
      <c r="O401" s="92" t="s">
        <v>1965</v>
      </c>
    </row>
    <row r="402" spans="1:15" ht="24" customHeight="1">
      <c r="A402" s="92" t="s">
        <v>2027</v>
      </c>
      <c r="B402" s="151" t="s">
        <v>1089</v>
      </c>
      <c r="C402" s="151" t="s">
        <v>2028</v>
      </c>
      <c r="D402" s="151" t="s">
        <v>1091</v>
      </c>
      <c r="E402" s="152" t="s">
        <v>1137</v>
      </c>
      <c r="F402" s="92" t="s">
        <v>2029</v>
      </c>
      <c r="G402" s="92" t="s">
        <v>1093</v>
      </c>
      <c r="H402" s="92" t="s">
        <v>6950</v>
      </c>
      <c r="I402" s="92" t="s">
        <v>1093</v>
      </c>
      <c r="J402" s="92" t="s">
        <v>6951</v>
      </c>
      <c r="K402" s="92" t="s">
        <v>1093</v>
      </c>
      <c r="L402" s="157">
        <v>46387.220219999996</v>
      </c>
      <c r="M402" s="92" t="s">
        <v>1782</v>
      </c>
      <c r="N402" s="157">
        <v>279902280.14131403</v>
      </c>
      <c r="O402" s="92" t="s">
        <v>9966</v>
      </c>
    </row>
    <row r="403" spans="1:15" ht="24" customHeight="1">
      <c r="A403" s="92" t="s">
        <v>1992</v>
      </c>
      <c r="B403" s="151" t="s">
        <v>1089</v>
      </c>
      <c r="C403" s="151" t="s">
        <v>1993</v>
      </c>
      <c r="D403" s="151" t="s">
        <v>1095</v>
      </c>
      <c r="E403" s="152" t="s">
        <v>1109</v>
      </c>
      <c r="F403" s="92" t="s">
        <v>1097</v>
      </c>
      <c r="G403" s="92" t="s">
        <v>1093</v>
      </c>
      <c r="H403" s="92" t="s">
        <v>6953</v>
      </c>
      <c r="I403" s="92" t="s">
        <v>1093</v>
      </c>
      <c r="J403" s="92" t="s">
        <v>6953</v>
      </c>
      <c r="K403" s="92" t="s">
        <v>1093</v>
      </c>
      <c r="L403" s="157">
        <v>45416.67</v>
      </c>
      <c r="M403" s="92" t="s">
        <v>1782</v>
      </c>
      <c r="N403" s="157">
        <v>279947696.81131399</v>
      </c>
      <c r="O403" s="92" t="s">
        <v>1972</v>
      </c>
    </row>
    <row r="404" spans="1:15" ht="24" customHeight="1">
      <c r="A404" s="92" t="s">
        <v>2095</v>
      </c>
      <c r="B404" s="151" t="s">
        <v>1089</v>
      </c>
      <c r="C404" s="151" t="s">
        <v>2096</v>
      </c>
      <c r="D404" s="151" t="s">
        <v>1311</v>
      </c>
      <c r="E404" s="152" t="s">
        <v>1312</v>
      </c>
      <c r="F404" s="92" t="s">
        <v>1100</v>
      </c>
      <c r="G404" s="92" t="s">
        <v>1093</v>
      </c>
      <c r="H404" s="92" t="s">
        <v>2097</v>
      </c>
      <c r="I404" s="92" t="s">
        <v>1093</v>
      </c>
      <c r="J404" s="92" t="s">
        <v>2098</v>
      </c>
      <c r="K404" s="92" t="s">
        <v>1093</v>
      </c>
      <c r="L404" s="157">
        <v>45098.07</v>
      </c>
      <c r="M404" s="92" t="s">
        <v>1782</v>
      </c>
      <c r="N404" s="157">
        <v>279992794.88131398</v>
      </c>
      <c r="O404" s="92" t="s">
        <v>9967</v>
      </c>
    </row>
    <row r="405" spans="1:15" ht="24" customHeight="1">
      <c r="A405" s="92" t="s">
        <v>1997</v>
      </c>
      <c r="B405" s="151" t="s">
        <v>1089</v>
      </c>
      <c r="C405" s="151" t="s">
        <v>1998</v>
      </c>
      <c r="D405" s="151" t="s">
        <v>1095</v>
      </c>
      <c r="E405" s="152" t="s">
        <v>1109</v>
      </c>
      <c r="F405" s="92" t="s">
        <v>1100</v>
      </c>
      <c r="G405" s="92" t="s">
        <v>1093</v>
      </c>
      <c r="H405" s="92" t="s">
        <v>6955</v>
      </c>
      <c r="I405" s="92" t="s">
        <v>1093</v>
      </c>
      <c r="J405" s="92" t="s">
        <v>6956</v>
      </c>
      <c r="K405" s="92" t="s">
        <v>1093</v>
      </c>
      <c r="L405" s="157">
        <v>44782.2</v>
      </c>
      <c r="M405" s="92" t="s">
        <v>1782</v>
      </c>
      <c r="N405" s="157">
        <v>280037577.08131403</v>
      </c>
      <c r="O405" s="92" t="s">
        <v>10296</v>
      </c>
    </row>
    <row r="406" spans="1:15" ht="24" customHeight="1">
      <c r="A406" s="92" t="s">
        <v>2049</v>
      </c>
      <c r="B406" s="151" t="s">
        <v>1089</v>
      </c>
      <c r="C406" s="151" t="s">
        <v>2000</v>
      </c>
      <c r="D406" s="151" t="s">
        <v>1091</v>
      </c>
      <c r="E406" s="152" t="s">
        <v>1109</v>
      </c>
      <c r="F406" s="92" t="s">
        <v>2001</v>
      </c>
      <c r="G406" s="92" t="s">
        <v>1093</v>
      </c>
      <c r="H406" s="92" t="s">
        <v>6957</v>
      </c>
      <c r="I406" s="92" t="s">
        <v>1093</v>
      </c>
      <c r="J406" s="92" t="s">
        <v>6958</v>
      </c>
      <c r="K406" s="92" t="s">
        <v>1093</v>
      </c>
      <c r="L406" s="157">
        <v>44738.92</v>
      </c>
      <c r="M406" s="92" t="s">
        <v>1782</v>
      </c>
      <c r="N406" s="157">
        <v>280082316.00131398</v>
      </c>
      <c r="O406" s="92" t="s">
        <v>6948</v>
      </c>
    </row>
    <row r="407" spans="1:15" ht="48" customHeight="1">
      <c r="A407" s="92" t="s">
        <v>1999</v>
      </c>
      <c r="B407" s="151" t="s">
        <v>1089</v>
      </c>
      <c r="C407" s="151" t="s">
        <v>2000</v>
      </c>
      <c r="D407" s="151" t="s">
        <v>1095</v>
      </c>
      <c r="E407" s="152" t="s">
        <v>1109</v>
      </c>
      <c r="F407" s="92" t="s">
        <v>2001</v>
      </c>
      <c r="G407" s="92" t="s">
        <v>1093</v>
      </c>
      <c r="H407" s="92" t="s">
        <v>6957</v>
      </c>
      <c r="I407" s="92" t="s">
        <v>1093</v>
      </c>
      <c r="J407" s="92" t="s">
        <v>6958</v>
      </c>
      <c r="K407" s="92" t="s">
        <v>1093</v>
      </c>
      <c r="L407" s="157">
        <v>44738.92</v>
      </c>
      <c r="M407" s="92" t="s">
        <v>1782</v>
      </c>
      <c r="N407" s="157">
        <v>280127054.921314</v>
      </c>
      <c r="O407" s="92" t="s">
        <v>10297</v>
      </c>
    </row>
    <row r="408" spans="1:15" ht="60" customHeight="1">
      <c r="A408" s="92" t="s">
        <v>561</v>
      </c>
      <c r="B408" s="151" t="s">
        <v>1101</v>
      </c>
      <c r="C408" s="151" t="s">
        <v>562</v>
      </c>
      <c r="D408" s="151" t="s">
        <v>513</v>
      </c>
      <c r="E408" s="152" t="s">
        <v>1096</v>
      </c>
      <c r="F408" s="92" t="s">
        <v>9968</v>
      </c>
      <c r="G408" s="92" t="s">
        <v>9969</v>
      </c>
      <c r="H408" s="92" t="s">
        <v>6963</v>
      </c>
      <c r="I408" s="92" t="s">
        <v>6964</v>
      </c>
      <c r="J408" s="92" t="s">
        <v>9970</v>
      </c>
      <c r="K408" s="92" t="s">
        <v>9971</v>
      </c>
      <c r="L408" s="157">
        <v>44656.226084595211</v>
      </c>
      <c r="M408" s="92" t="s">
        <v>1782</v>
      </c>
      <c r="N408" s="157">
        <v>280171711.14739901</v>
      </c>
      <c r="O408" s="92" t="s">
        <v>6952</v>
      </c>
    </row>
    <row r="409" spans="1:15" ht="48" customHeight="1">
      <c r="A409" s="92" t="s">
        <v>6960</v>
      </c>
      <c r="B409" s="151" t="s">
        <v>1089</v>
      </c>
      <c r="C409" s="151" t="s">
        <v>2051</v>
      </c>
      <c r="D409" s="151" t="s">
        <v>1311</v>
      </c>
      <c r="E409" s="152" t="s">
        <v>1312</v>
      </c>
      <c r="F409" s="92" t="s">
        <v>1097</v>
      </c>
      <c r="G409" s="92" t="s">
        <v>1093</v>
      </c>
      <c r="H409" s="92" t="s">
        <v>6961</v>
      </c>
      <c r="I409" s="92" t="s">
        <v>1093</v>
      </c>
      <c r="J409" s="92" t="s">
        <v>6961</v>
      </c>
      <c r="K409" s="92" t="s">
        <v>1093</v>
      </c>
      <c r="L409" s="157">
        <v>44467.74</v>
      </c>
      <c r="M409" s="92" t="s">
        <v>1782</v>
      </c>
      <c r="N409" s="157">
        <v>280216178.88739902</v>
      </c>
      <c r="O409" s="92" t="s">
        <v>10298</v>
      </c>
    </row>
    <row r="410" spans="1:15" ht="24" customHeight="1">
      <c r="A410" s="92" t="s">
        <v>2099</v>
      </c>
      <c r="B410" s="151" t="s">
        <v>1089</v>
      </c>
      <c r="C410" s="151" t="s">
        <v>2100</v>
      </c>
      <c r="D410" s="151" t="s">
        <v>1311</v>
      </c>
      <c r="E410" s="152" t="s">
        <v>1312</v>
      </c>
      <c r="F410" s="92" t="s">
        <v>1313</v>
      </c>
      <c r="G410" s="92" t="s">
        <v>1093</v>
      </c>
      <c r="H410" s="92" t="s">
        <v>2101</v>
      </c>
      <c r="I410" s="92" t="s">
        <v>1093</v>
      </c>
      <c r="J410" s="92" t="s">
        <v>2102</v>
      </c>
      <c r="K410" s="92" t="s">
        <v>1093</v>
      </c>
      <c r="L410" s="157">
        <v>44427.063999999998</v>
      </c>
      <c r="M410" s="92" t="s">
        <v>1782</v>
      </c>
      <c r="N410" s="157">
        <v>280260605.95139903</v>
      </c>
      <c r="O410" s="92" t="s">
        <v>6954</v>
      </c>
    </row>
    <row r="411" spans="1:15" ht="24" customHeight="1">
      <c r="A411" s="92" t="s">
        <v>2011</v>
      </c>
      <c r="B411" s="151" t="s">
        <v>1089</v>
      </c>
      <c r="C411" s="151" t="s">
        <v>1888</v>
      </c>
      <c r="D411" s="151" t="s">
        <v>1095</v>
      </c>
      <c r="E411" s="152" t="s">
        <v>1344</v>
      </c>
      <c r="F411" s="92" t="s">
        <v>1097</v>
      </c>
      <c r="G411" s="92" t="s">
        <v>1093</v>
      </c>
      <c r="H411" s="92" t="s">
        <v>6962</v>
      </c>
      <c r="I411" s="92" t="s">
        <v>1093</v>
      </c>
      <c r="J411" s="92" t="s">
        <v>6962</v>
      </c>
      <c r="K411" s="92" t="s">
        <v>1093</v>
      </c>
      <c r="L411" s="157">
        <v>44275</v>
      </c>
      <c r="M411" s="92" t="s">
        <v>1782</v>
      </c>
      <c r="N411" s="157">
        <v>280304880.95139903</v>
      </c>
      <c r="O411" s="92" t="s">
        <v>10299</v>
      </c>
    </row>
    <row r="412" spans="1:15" ht="48" customHeight="1">
      <c r="A412" s="92" t="s">
        <v>2062</v>
      </c>
      <c r="B412" s="151" t="s">
        <v>1126</v>
      </c>
      <c r="C412" s="151" t="s">
        <v>2063</v>
      </c>
      <c r="D412" s="151" t="s">
        <v>1091</v>
      </c>
      <c r="E412" s="152" t="s">
        <v>1195</v>
      </c>
      <c r="F412" s="92" t="s">
        <v>2064</v>
      </c>
      <c r="G412" s="92" t="s">
        <v>1093</v>
      </c>
      <c r="H412" s="92" t="s">
        <v>6966</v>
      </c>
      <c r="I412" s="92" t="s">
        <v>1093</v>
      </c>
      <c r="J412" s="92" t="s">
        <v>6967</v>
      </c>
      <c r="K412" s="92" t="s">
        <v>1093</v>
      </c>
      <c r="L412" s="157">
        <v>42523.540500000003</v>
      </c>
      <c r="M412" s="92" t="s">
        <v>1978</v>
      </c>
      <c r="N412" s="157">
        <v>280347404.49189901</v>
      </c>
      <c r="O412" s="92" t="s">
        <v>6959</v>
      </c>
    </row>
    <row r="413" spans="1:15" ht="48" customHeight="1">
      <c r="A413" s="92" t="s">
        <v>1021</v>
      </c>
      <c r="B413" s="151" t="s">
        <v>1126</v>
      </c>
      <c r="C413" s="151" t="s">
        <v>479</v>
      </c>
      <c r="D413" s="151" t="s">
        <v>1127</v>
      </c>
      <c r="E413" s="152" t="s">
        <v>254</v>
      </c>
      <c r="F413" s="92" t="s">
        <v>6968</v>
      </c>
      <c r="G413" s="92" t="s">
        <v>1093</v>
      </c>
      <c r="H413" s="92" t="s">
        <v>6154</v>
      </c>
      <c r="I413" s="92" t="s">
        <v>1093</v>
      </c>
      <c r="J413" s="92" t="s">
        <v>6969</v>
      </c>
      <c r="K413" s="92" t="s">
        <v>1093</v>
      </c>
      <c r="L413" s="157">
        <v>42520.774553736002</v>
      </c>
      <c r="M413" s="92" t="s">
        <v>1978</v>
      </c>
      <c r="N413" s="157">
        <v>280389925.26645303</v>
      </c>
      <c r="O413" s="92" t="s">
        <v>10300</v>
      </c>
    </row>
    <row r="414" spans="1:15" ht="24" customHeight="1">
      <c r="A414" s="92" t="s">
        <v>2047</v>
      </c>
      <c r="B414" s="151" t="s">
        <v>1089</v>
      </c>
      <c r="C414" s="151" t="s">
        <v>2048</v>
      </c>
      <c r="D414" s="151" t="s">
        <v>1095</v>
      </c>
      <c r="E414" s="152" t="s">
        <v>1109</v>
      </c>
      <c r="F414" s="92" t="s">
        <v>1726</v>
      </c>
      <c r="G414" s="92" t="s">
        <v>1093</v>
      </c>
      <c r="H414" s="92" t="s">
        <v>6970</v>
      </c>
      <c r="I414" s="92" t="s">
        <v>1093</v>
      </c>
      <c r="J414" s="92" t="s">
        <v>6971</v>
      </c>
      <c r="K414" s="92" t="s">
        <v>1093</v>
      </c>
      <c r="L414" s="157">
        <v>42450.82</v>
      </c>
      <c r="M414" s="92" t="s">
        <v>1978</v>
      </c>
      <c r="N414" s="157">
        <v>280432376.08645302</v>
      </c>
      <c r="O414" s="92" t="s">
        <v>2002</v>
      </c>
    </row>
    <row r="415" spans="1:15" ht="24" customHeight="1">
      <c r="A415" s="92" t="s">
        <v>9972</v>
      </c>
      <c r="B415" s="151" t="s">
        <v>1126</v>
      </c>
      <c r="C415" s="151" t="s">
        <v>9973</v>
      </c>
      <c r="D415" s="151" t="s">
        <v>1091</v>
      </c>
      <c r="E415" s="152" t="s">
        <v>1225</v>
      </c>
      <c r="F415" s="92" t="s">
        <v>9974</v>
      </c>
      <c r="G415" s="92" t="s">
        <v>1093</v>
      </c>
      <c r="H415" s="92" t="s">
        <v>8108</v>
      </c>
      <c r="I415" s="92" t="s">
        <v>1093</v>
      </c>
      <c r="J415" s="92" t="s">
        <v>9975</v>
      </c>
      <c r="K415" s="92" t="s">
        <v>1093</v>
      </c>
      <c r="L415" s="157">
        <v>41708.160000000003</v>
      </c>
      <c r="M415" s="92" t="s">
        <v>1978</v>
      </c>
      <c r="N415" s="157">
        <v>280474084.24645299</v>
      </c>
      <c r="O415" s="92" t="s">
        <v>10301</v>
      </c>
    </row>
    <row r="416" spans="1:15" ht="108" customHeight="1">
      <c r="A416" s="92" t="s">
        <v>2065</v>
      </c>
      <c r="B416" s="151" t="s">
        <v>1089</v>
      </c>
      <c r="C416" s="151" t="s">
        <v>2066</v>
      </c>
      <c r="D416" s="151" t="s">
        <v>1091</v>
      </c>
      <c r="E416" s="152" t="s">
        <v>1109</v>
      </c>
      <c r="F416" s="92" t="s">
        <v>1097</v>
      </c>
      <c r="G416" s="92" t="s">
        <v>1093</v>
      </c>
      <c r="H416" s="92" t="s">
        <v>6972</v>
      </c>
      <c r="I416" s="92" t="s">
        <v>1093</v>
      </c>
      <c r="J416" s="92" t="s">
        <v>6972</v>
      </c>
      <c r="K416" s="92" t="s">
        <v>1093</v>
      </c>
      <c r="L416" s="157">
        <v>41122.559999999998</v>
      </c>
      <c r="M416" s="92" t="s">
        <v>1978</v>
      </c>
      <c r="N416" s="157">
        <v>280515206.80645299</v>
      </c>
      <c r="O416" s="92" t="s">
        <v>2010</v>
      </c>
    </row>
    <row r="417" spans="1:15" ht="24" customHeight="1">
      <c r="A417" s="92" t="s">
        <v>2067</v>
      </c>
      <c r="B417" s="151" t="s">
        <v>1089</v>
      </c>
      <c r="C417" s="151" t="s">
        <v>2068</v>
      </c>
      <c r="D417" s="151" t="s">
        <v>1091</v>
      </c>
      <c r="E417" s="152" t="s">
        <v>6568</v>
      </c>
      <c r="F417" s="92" t="s">
        <v>1119</v>
      </c>
      <c r="G417" s="92" t="s">
        <v>1093</v>
      </c>
      <c r="H417" s="92" t="s">
        <v>6973</v>
      </c>
      <c r="I417" s="92" t="s">
        <v>1093</v>
      </c>
      <c r="J417" s="92" t="s">
        <v>6974</v>
      </c>
      <c r="K417" s="92" t="s">
        <v>1093</v>
      </c>
      <c r="L417" s="157">
        <v>41041.24</v>
      </c>
      <c r="M417" s="92" t="s">
        <v>1978</v>
      </c>
      <c r="N417" s="157">
        <v>280556248.046453</v>
      </c>
      <c r="O417" s="92" t="s">
        <v>6965</v>
      </c>
    </row>
    <row r="418" spans="1:15" ht="24" customHeight="1">
      <c r="A418" s="92" t="s">
        <v>2070</v>
      </c>
      <c r="B418" s="151" t="s">
        <v>1089</v>
      </c>
      <c r="C418" s="151" t="s">
        <v>2071</v>
      </c>
      <c r="D418" s="151" t="s">
        <v>1091</v>
      </c>
      <c r="E418" s="152" t="s">
        <v>1137</v>
      </c>
      <c r="F418" s="92" t="s">
        <v>2072</v>
      </c>
      <c r="G418" s="92" t="s">
        <v>1093</v>
      </c>
      <c r="H418" s="92" t="s">
        <v>6976</v>
      </c>
      <c r="I418" s="92" t="s">
        <v>1093</v>
      </c>
      <c r="J418" s="92" t="s">
        <v>6977</v>
      </c>
      <c r="K418" s="92" t="s">
        <v>1093</v>
      </c>
      <c r="L418" s="157">
        <v>40952.528707999998</v>
      </c>
      <c r="M418" s="92" t="s">
        <v>1978</v>
      </c>
      <c r="N418" s="157">
        <v>280597200.57516098</v>
      </c>
      <c r="O418" s="92" t="s">
        <v>2015</v>
      </c>
    </row>
    <row r="419" spans="1:15" ht="24" customHeight="1">
      <c r="A419" s="92" t="s">
        <v>2078</v>
      </c>
      <c r="B419" s="151" t="s">
        <v>1089</v>
      </c>
      <c r="C419" s="151" t="s">
        <v>2079</v>
      </c>
      <c r="D419" s="151" t="s">
        <v>1091</v>
      </c>
      <c r="E419" s="152" t="s">
        <v>1109</v>
      </c>
      <c r="F419" s="92" t="s">
        <v>1605</v>
      </c>
      <c r="G419" s="92" t="s">
        <v>1093</v>
      </c>
      <c r="H419" s="92" t="s">
        <v>6978</v>
      </c>
      <c r="I419" s="92" t="s">
        <v>1093</v>
      </c>
      <c r="J419" s="92" t="s">
        <v>6979</v>
      </c>
      <c r="K419" s="92" t="s">
        <v>1093</v>
      </c>
      <c r="L419" s="157">
        <v>40643.040000000001</v>
      </c>
      <c r="M419" s="92" t="s">
        <v>1978</v>
      </c>
      <c r="N419" s="157">
        <v>280637843.615161</v>
      </c>
      <c r="O419" s="92" t="s">
        <v>2020</v>
      </c>
    </row>
    <row r="420" spans="1:15" ht="24" customHeight="1">
      <c r="A420" s="92" t="s">
        <v>2081</v>
      </c>
      <c r="B420" s="151" t="s">
        <v>1089</v>
      </c>
      <c r="C420" s="151" t="s">
        <v>2082</v>
      </c>
      <c r="D420" s="151" t="s">
        <v>1091</v>
      </c>
      <c r="E420" s="152" t="s">
        <v>1109</v>
      </c>
      <c r="F420" s="92" t="s">
        <v>2083</v>
      </c>
      <c r="G420" s="92" t="s">
        <v>1093</v>
      </c>
      <c r="H420" s="92" t="s">
        <v>6980</v>
      </c>
      <c r="I420" s="92" t="s">
        <v>1093</v>
      </c>
      <c r="J420" s="92" t="s">
        <v>6981</v>
      </c>
      <c r="K420" s="92" t="s">
        <v>1093</v>
      </c>
      <c r="L420" s="157">
        <v>40620.839999999997</v>
      </c>
      <c r="M420" s="92" t="s">
        <v>1978</v>
      </c>
      <c r="N420" s="157">
        <v>280678464.45516098</v>
      </c>
      <c r="O420" s="92" t="s">
        <v>10302</v>
      </c>
    </row>
    <row r="421" spans="1:15" ht="24" customHeight="1">
      <c r="A421" s="92" t="s">
        <v>2089</v>
      </c>
      <c r="B421" s="151" t="s">
        <v>1126</v>
      </c>
      <c r="C421" s="151" t="s">
        <v>2090</v>
      </c>
      <c r="D421" s="151" t="s">
        <v>1091</v>
      </c>
      <c r="E421" s="152" t="s">
        <v>1195</v>
      </c>
      <c r="F421" s="92" t="s">
        <v>2091</v>
      </c>
      <c r="G421" s="92" t="s">
        <v>1093</v>
      </c>
      <c r="H421" s="92" t="s">
        <v>6983</v>
      </c>
      <c r="I421" s="92" t="s">
        <v>1093</v>
      </c>
      <c r="J421" s="92" t="s">
        <v>6984</v>
      </c>
      <c r="K421" s="92" t="s">
        <v>1093</v>
      </c>
      <c r="L421" s="157">
        <v>40068.411599999999</v>
      </c>
      <c r="M421" s="92" t="s">
        <v>1978</v>
      </c>
      <c r="N421" s="157">
        <v>280718532.86676103</v>
      </c>
      <c r="O421" s="92" t="s">
        <v>2026</v>
      </c>
    </row>
    <row r="422" spans="1:15" ht="108" customHeight="1">
      <c r="A422" s="92" t="s">
        <v>1809</v>
      </c>
      <c r="B422" s="151" t="s">
        <v>1126</v>
      </c>
      <c r="C422" s="151" t="s">
        <v>1810</v>
      </c>
      <c r="D422" s="151" t="s">
        <v>1091</v>
      </c>
      <c r="E422" s="152" t="s">
        <v>1096</v>
      </c>
      <c r="F422" s="92" t="s">
        <v>2226</v>
      </c>
      <c r="G422" s="92" t="s">
        <v>1093</v>
      </c>
      <c r="H422" s="92" t="s">
        <v>6985</v>
      </c>
      <c r="I422" s="92" t="s">
        <v>1093</v>
      </c>
      <c r="J422" s="92" t="s">
        <v>6986</v>
      </c>
      <c r="K422" s="92" t="s">
        <v>1093</v>
      </c>
      <c r="L422" s="157">
        <v>39627.360000000001</v>
      </c>
      <c r="M422" s="92" t="s">
        <v>1978</v>
      </c>
      <c r="N422" s="157">
        <v>280758160.22676098</v>
      </c>
      <c r="O422" s="92" t="s">
        <v>6975</v>
      </c>
    </row>
    <row r="423" spans="1:15" ht="48" customHeight="1">
      <c r="A423" s="92" t="s">
        <v>2124</v>
      </c>
      <c r="B423" s="151" t="s">
        <v>1101</v>
      </c>
      <c r="C423" s="151" t="s">
        <v>2125</v>
      </c>
      <c r="D423" s="151" t="s">
        <v>1091</v>
      </c>
      <c r="E423" s="152" t="s">
        <v>1160</v>
      </c>
      <c r="F423" s="92" t="s">
        <v>2126</v>
      </c>
      <c r="G423" s="92" t="s">
        <v>1093</v>
      </c>
      <c r="H423" s="92" t="s">
        <v>6988</v>
      </c>
      <c r="I423" s="92" t="s">
        <v>1093</v>
      </c>
      <c r="J423" s="92" t="s">
        <v>6989</v>
      </c>
      <c r="K423" s="92" t="s">
        <v>1093</v>
      </c>
      <c r="L423" s="157">
        <v>39623.255599999997</v>
      </c>
      <c r="M423" s="92" t="s">
        <v>1978</v>
      </c>
      <c r="N423" s="157">
        <v>280797783.48236102</v>
      </c>
      <c r="O423" s="92" t="s">
        <v>10303</v>
      </c>
    </row>
    <row r="424" spans="1:15" ht="48" customHeight="1">
      <c r="A424" s="92" t="s">
        <v>548</v>
      </c>
      <c r="B424" s="151" t="s">
        <v>1101</v>
      </c>
      <c r="C424" s="151" t="s">
        <v>549</v>
      </c>
      <c r="D424" s="151" t="s">
        <v>513</v>
      </c>
      <c r="E424" s="152" t="s">
        <v>1096</v>
      </c>
      <c r="F424" s="92" t="s">
        <v>550</v>
      </c>
      <c r="G424" s="92" t="s">
        <v>534</v>
      </c>
      <c r="H424" s="92" t="s">
        <v>6990</v>
      </c>
      <c r="I424" s="92" t="s">
        <v>6991</v>
      </c>
      <c r="J424" s="92" t="s">
        <v>6992</v>
      </c>
      <c r="K424" s="92" t="s">
        <v>1217</v>
      </c>
      <c r="L424" s="157">
        <v>39580.141158409002</v>
      </c>
      <c r="M424" s="92" t="s">
        <v>1978</v>
      </c>
      <c r="N424" s="157">
        <v>280837363.623519</v>
      </c>
      <c r="O424" s="92" t="s">
        <v>2035</v>
      </c>
    </row>
    <row r="425" spans="1:15" ht="24" customHeight="1">
      <c r="A425" s="92" t="s">
        <v>2073</v>
      </c>
      <c r="B425" s="151" t="s">
        <v>1089</v>
      </c>
      <c r="C425" s="151" t="s">
        <v>2074</v>
      </c>
      <c r="D425" s="151" t="s">
        <v>1095</v>
      </c>
      <c r="E425" s="152" t="s">
        <v>1109</v>
      </c>
      <c r="F425" s="92" t="s">
        <v>1119</v>
      </c>
      <c r="G425" s="92" t="s">
        <v>1093</v>
      </c>
      <c r="H425" s="92" t="s">
        <v>6993</v>
      </c>
      <c r="I425" s="92" t="s">
        <v>1093</v>
      </c>
      <c r="J425" s="92" t="s">
        <v>6994</v>
      </c>
      <c r="K425" s="92" t="s">
        <v>1093</v>
      </c>
      <c r="L425" s="157">
        <v>38400.480000000003</v>
      </c>
      <c r="M425" s="92" t="s">
        <v>1978</v>
      </c>
      <c r="N425" s="157">
        <v>280875764.10351902</v>
      </c>
      <c r="O425" s="92" t="s">
        <v>6982</v>
      </c>
    </row>
    <row r="426" spans="1:15" ht="36" customHeight="1">
      <c r="A426" s="92" t="s">
        <v>2076</v>
      </c>
      <c r="B426" s="151" t="s">
        <v>1089</v>
      </c>
      <c r="C426" s="151" t="s">
        <v>2077</v>
      </c>
      <c r="D426" s="151" t="s">
        <v>1095</v>
      </c>
      <c r="E426" s="152" t="s">
        <v>1109</v>
      </c>
      <c r="F426" s="92" t="s">
        <v>1119</v>
      </c>
      <c r="G426" s="92" t="s">
        <v>1093</v>
      </c>
      <c r="H426" s="92" t="s">
        <v>6993</v>
      </c>
      <c r="I426" s="92" t="s">
        <v>1093</v>
      </c>
      <c r="J426" s="92" t="s">
        <v>6994</v>
      </c>
      <c r="K426" s="92" t="s">
        <v>1093</v>
      </c>
      <c r="L426" s="157">
        <v>38400.480000000003</v>
      </c>
      <c r="M426" s="92" t="s">
        <v>1978</v>
      </c>
      <c r="N426" s="157">
        <v>280914164.58351898</v>
      </c>
      <c r="O426" s="92" t="s">
        <v>10304</v>
      </c>
    </row>
    <row r="427" spans="1:15" ht="24" customHeight="1">
      <c r="A427" s="92" t="s">
        <v>2180</v>
      </c>
      <c r="B427" s="151" t="s">
        <v>1126</v>
      </c>
      <c r="C427" s="151" t="s">
        <v>2181</v>
      </c>
      <c r="D427" s="151" t="s">
        <v>513</v>
      </c>
      <c r="E427" s="152" t="s">
        <v>1096</v>
      </c>
      <c r="F427" s="92" t="s">
        <v>6996</v>
      </c>
      <c r="G427" s="92" t="s">
        <v>1093</v>
      </c>
      <c r="H427" s="92" t="s">
        <v>6997</v>
      </c>
      <c r="I427" s="92" t="s">
        <v>1093</v>
      </c>
      <c r="J427" s="92" t="s">
        <v>6998</v>
      </c>
      <c r="K427" s="92" t="s">
        <v>1093</v>
      </c>
      <c r="L427" s="157">
        <v>38364.582218413001</v>
      </c>
      <c r="M427" s="92" t="s">
        <v>1978</v>
      </c>
      <c r="N427" s="157">
        <v>280952529.16573697</v>
      </c>
      <c r="O427" s="92" t="s">
        <v>6987</v>
      </c>
    </row>
    <row r="428" spans="1:15" ht="24" customHeight="1">
      <c r="A428" s="92" t="s">
        <v>2107</v>
      </c>
      <c r="B428" s="151" t="s">
        <v>1089</v>
      </c>
      <c r="C428" s="151" t="s">
        <v>2093</v>
      </c>
      <c r="D428" s="151" t="s">
        <v>1091</v>
      </c>
      <c r="E428" s="152" t="s">
        <v>1109</v>
      </c>
      <c r="F428" s="92" t="s">
        <v>2001</v>
      </c>
      <c r="G428" s="92" t="s">
        <v>1093</v>
      </c>
      <c r="H428" s="92" t="s">
        <v>6999</v>
      </c>
      <c r="I428" s="92" t="s">
        <v>1093</v>
      </c>
      <c r="J428" s="92" t="s">
        <v>7000</v>
      </c>
      <c r="K428" s="92" t="s">
        <v>1093</v>
      </c>
      <c r="L428" s="157">
        <v>37672.44</v>
      </c>
      <c r="M428" s="92" t="s">
        <v>1978</v>
      </c>
      <c r="N428" s="157">
        <v>280990201.60573697</v>
      </c>
      <c r="O428" s="92" t="s">
        <v>9976</v>
      </c>
    </row>
    <row r="429" spans="1:15" ht="24" customHeight="1">
      <c r="A429" s="92" t="s">
        <v>2092</v>
      </c>
      <c r="B429" s="151" t="s">
        <v>1089</v>
      </c>
      <c r="C429" s="151" t="s">
        <v>2093</v>
      </c>
      <c r="D429" s="151" t="s">
        <v>1095</v>
      </c>
      <c r="E429" s="152" t="s">
        <v>1109</v>
      </c>
      <c r="F429" s="92" t="s">
        <v>2001</v>
      </c>
      <c r="G429" s="92" t="s">
        <v>1093</v>
      </c>
      <c r="H429" s="92" t="s">
        <v>6999</v>
      </c>
      <c r="I429" s="92" t="s">
        <v>1093</v>
      </c>
      <c r="J429" s="92" t="s">
        <v>7000</v>
      </c>
      <c r="K429" s="92" t="s">
        <v>1093</v>
      </c>
      <c r="L429" s="157">
        <v>37672.44</v>
      </c>
      <c r="M429" s="92" t="s">
        <v>1978</v>
      </c>
      <c r="N429" s="157">
        <v>281027874.04573703</v>
      </c>
      <c r="O429" s="92" t="s">
        <v>10305</v>
      </c>
    </row>
    <row r="430" spans="1:15" ht="96" customHeight="1">
      <c r="A430" s="92" t="s">
        <v>2130</v>
      </c>
      <c r="B430" s="151" t="s">
        <v>1101</v>
      </c>
      <c r="C430" s="151" t="s">
        <v>2131</v>
      </c>
      <c r="D430" s="151" t="s">
        <v>1091</v>
      </c>
      <c r="E430" s="152" t="s">
        <v>1160</v>
      </c>
      <c r="F430" s="92" t="s">
        <v>2132</v>
      </c>
      <c r="G430" s="92" t="s">
        <v>1093</v>
      </c>
      <c r="H430" s="92" t="s">
        <v>5862</v>
      </c>
      <c r="I430" s="92" t="s">
        <v>1093</v>
      </c>
      <c r="J430" s="92" t="s">
        <v>7002</v>
      </c>
      <c r="K430" s="92" t="s">
        <v>1093</v>
      </c>
      <c r="L430" s="157">
        <v>37634.544000000002</v>
      </c>
      <c r="M430" s="92" t="s">
        <v>1978</v>
      </c>
      <c r="N430" s="157">
        <v>281065508.589737</v>
      </c>
      <c r="O430" s="92" t="s">
        <v>6995</v>
      </c>
    </row>
    <row r="431" spans="1:15" ht="24" customHeight="1">
      <c r="A431" s="92" t="s">
        <v>2108</v>
      </c>
      <c r="B431" s="151" t="s">
        <v>1089</v>
      </c>
      <c r="C431" s="151" t="s">
        <v>2109</v>
      </c>
      <c r="D431" s="151" t="s">
        <v>1091</v>
      </c>
      <c r="E431" s="152" t="s">
        <v>1137</v>
      </c>
      <c r="F431" s="92" t="s">
        <v>2110</v>
      </c>
      <c r="G431" s="92" t="s">
        <v>1093</v>
      </c>
      <c r="H431" s="92" t="s">
        <v>7003</v>
      </c>
      <c r="I431" s="92" t="s">
        <v>1093</v>
      </c>
      <c r="J431" s="92" t="s">
        <v>7004</v>
      </c>
      <c r="K431" s="92" t="s">
        <v>1093</v>
      </c>
      <c r="L431" s="157">
        <v>37542.982400000001</v>
      </c>
      <c r="M431" s="92" t="s">
        <v>1978</v>
      </c>
      <c r="N431" s="157">
        <v>281103051.572137</v>
      </c>
      <c r="O431" s="92" t="s">
        <v>2050</v>
      </c>
    </row>
    <row r="432" spans="1:15" ht="36" customHeight="1">
      <c r="A432" s="92" t="s">
        <v>7005</v>
      </c>
      <c r="B432" s="151" t="s">
        <v>1126</v>
      </c>
      <c r="C432" s="151" t="s">
        <v>7006</v>
      </c>
      <c r="D432" s="151" t="s">
        <v>1091</v>
      </c>
      <c r="E432" s="152" t="s">
        <v>1225</v>
      </c>
      <c r="F432" s="92" t="s">
        <v>7007</v>
      </c>
      <c r="G432" s="92" t="s">
        <v>1093</v>
      </c>
      <c r="H432" s="92" t="s">
        <v>7008</v>
      </c>
      <c r="I432" s="92" t="s">
        <v>1093</v>
      </c>
      <c r="J432" s="92" t="s">
        <v>7009</v>
      </c>
      <c r="K432" s="92" t="s">
        <v>1093</v>
      </c>
      <c r="L432" s="157">
        <v>37501.445007000002</v>
      </c>
      <c r="M432" s="92" t="s">
        <v>1978</v>
      </c>
      <c r="N432" s="157">
        <v>281140553.01714402</v>
      </c>
      <c r="O432" s="92" t="s">
        <v>9977</v>
      </c>
    </row>
    <row r="433" spans="1:15" ht="24" customHeight="1">
      <c r="A433" s="92" t="s">
        <v>2112</v>
      </c>
      <c r="B433" s="151" t="s">
        <v>1089</v>
      </c>
      <c r="C433" s="151" t="s">
        <v>2113</v>
      </c>
      <c r="D433" s="151" t="s">
        <v>1091</v>
      </c>
      <c r="E433" s="152" t="s">
        <v>1109</v>
      </c>
      <c r="F433" s="92" t="s">
        <v>2114</v>
      </c>
      <c r="G433" s="92" t="s">
        <v>1093</v>
      </c>
      <c r="H433" s="92" t="s">
        <v>6980</v>
      </c>
      <c r="I433" s="92" t="s">
        <v>1093</v>
      </c>
      <c r="J433" s="92" t="s">
        <v>7011</v>
      </c>
      <c r="K433" s="92" t="s">
        <v>1093</v>
      </c>
      <c r="L433" s="157">
        <v>37496.160000000003</v>
      </c>
      <c r="M433" s="92" t="s">
        <v>1978</v>
      </c>
      <c r="N433" s="157">
        <v>281178049.17714399</v>
      </c>
      <c r="O433" s="92" t="s">
        <v>2057</v>
      </c>
    </row>
    <row r="434" spans="1:15" ht="24" customHeight="1">
      <c r="A434" s="92" t="s">
        <v>2054</v>
      </c>
      <c r="B434" s="151" t="s">
        <v>1558</v>
      </c>
      <c r="C434" s="151" t="s">
        <v>2055</v>
      </c>
      <c r="D434" s="151" t="s">
        <v>1091</v>
      </c>
      <c r="E434" s="152" t="s">
        <v>1225</v>
      </c>
      <c r="F434" s="92" t="s">
        <v>2056</v>
      </c>
      <c r="G434" s="92" t="s">
        <v>1093</v>
      </c>
      <c r="H434" s="92" t="s">
        <v>7012</v>
      </c>
      <c r="I434" s="92" t="s">
        <v>1093</v>
      </c>
      <c r="J434" s="92" t="s">
        <v>7013</v>
      </c>
      <c r="K434" s="92" t="s">
        <v>1093</v>
      </c>
      <c r="L434" s="157">
        <v>37231.199999999997</v>
      </c>
      <c r="M434" s="92" t="s">
        <v>1978</v>
      </c>
      <c r="N434" s="157">
        <v>281215280.37714398</v>
      </c>
      <c r="O434" s="92" t="s">
        <v>7001</v>
      </c>
    </row>
    <row r="435" spans="1:15" ht="60" customHeight="1">
      <c r="A435" s="92" t="s">
        <v>2118</v>
      </c>
      <c r="B435" s="151" t="s">
        <v>1089</v>
      </c>
      <c r="C435" s="151" t="s">
        <v>2119</v>
      </c>
      <c r="D435" s="151" t="s">
        <v>1091</v>
      </c>
      <c r="E435" s="152" t="s">
        <v>1109</v>
      </c>
      <c r="F435" s="92" t="s">
        <v>1119</v>
      </c>
      <c r="G435" s="92" t="s">
        <v>1093</v>
      </c>
      <c r="H435" s="92" t="s">
        <v>7014</v>
      </c>
      <c r="I435" s="92" t="s">
        <v>1093</v>
      </c>
      <c r="J435" s="92" t="s">
        <v>7015</v>
      </c>
      <c r="K435" s="92" t="s">
        <v>1093</v>
      </c>
      <c r="L435" s="157">
        <v>36943.480000000003</v>
      </c>
      <c r="M435" s="92" t="s">
        <v>1978</v>
      </c>
      <c r="N435" s="157">
        <v>281252223.857144</v>
      </c>
      <c r="O435" s="92" t="s">
        <v>9978</v>
      </c>
    </row>
    <row r="436" spans="1:15" ht="24" customHeight="1">
      <c r="A436" s="92" t="s">
        <v>1954</v>
      </c>
      <c r="B436" s="151" t="s">
        <v>1126</v>
      </c>
      <c r="C436" s="151" t="s">
        <v>1955</v>
      </c>
      <c r="D436" s="151" t="s">
        <v>1091</v>
      </c>
      <c r="E436" s="152" t="s">
        <v>1225</v>
      </c>
      <c r="F436" s="92" t="s">
        <v>7016</v>
      </c>
      <c r="G436" s="92" t="s">
        <v>1093</v>
      </c>
      <c r="H436" s="92" t="s">
        <v>7017</v>
      </c>
      <c r="I436" s="92" t="s">
        <v>1093</v>
      </c>
      <c r="J436" s="92" t="s">
        <v>7018</v>
      </c>
      <c r="K436" s="92" t="s">
        <v>1093</v>
      </c>
      <c r="L436" s="157">
        <v>36754.961587199999</v>
      </c>
      <c r="M436" s="92" t="s">
        <v>1978</v>
      </c>
      <c r="N436" s="157">
        <v>281288978.81873101</v>
      </c>
      <c r="O436" s="92" t="s">
        <v>10306</v>
      </c>
    </row>
    <row r="437" spans="1:15" ht="24" customHeight="1">
      <c r="A437" s="92" t="s">
        <v>2122</v>
      </c>
      <c r="B437" s="151" t="s">
        <v>1089</v>
      </c>
      <c r="C437" s="151" t="s">
        <v>2123</v>
      </c>
      <c r="D437" s="151" t="s">
        <v>1091</v>
      </c>
      <c r="E437" s="152" t="s">
        <v>1109</v>
      </c>
      <c r="F437" s="92" t="s">
        <v>1119</v>
      </c>
      <c r="G437" s="92" t="s">
        <v>1093</v>
      </c>
      <c r="H437" s="92" t="s">
        <v>7019</v>
      </c>
      <c r="I437" s="92" t="s">
        <v>1093</v>
      </c>
      <c r="J437" s="92" t="s">
        <v>7020</v>
      </c>
      <c r="K437" s="92" t="s">
        <v>1093</v>
      </c>
      <c r="L437" s="157">
        <v>36606.660000000003</v>
      </c>
      <c r="M437" s="92" t="s">
        <v>1978</v>
      </c>
      <c r="N437" s="157">
        <v>281325585.47873098</v>
      </c>
      <c r="O437" s="92" t="s">
        <v>7010</v>
      </c>
    </row>
    <row r="438" spans="1:15" ht="24" customHeight="1">
      <c r="A438" s="92" t="s">
        <v>2139</v>
      </c>
      <c r="B438" s="151" t="s">
        <v>1101</v>
      </c>
      <c r="C438" s="151" t="s">
        <v>2140</v>
      </c>
      <c r="D438" s="151" t="s">
        <v>1091</v>
      </c>
      <c r="E438" s="152" t="s">
        <v>1109</v>
      </c>
      <c r="F438" s="92" t="s">
        <v>2141</v>
      </c>
      <c r="G438" s="92" t="s">
        <v>1093</v>
      </c>
      <c r="H438" s="92" t="s">
        <v>7022</v>
      </c>
      <c r="I438" s="92" t="s">
        <v>1093</v>
      </c>
      <c r="J438" s="92" t="s">
        <v>7023</v>
      </c>
      <c r="K438" s="92" t="s">
        <v>1093</v>
      </c>
      <c r="L438" s="157">
        <v>36083.026005000007</v>
      </c>
      <c r="M438" s="92" t="s">
        <v>1978</v>
      </c>
      <c r="N438" s="157">
        <v>281361668.50473601</v>
      </c>
      <c r="O438" s="92" t="s">
        <v>2069</v>
      </c>
    </row>
    <row r="439" spans="1:15" ht="24" customHeight="1">
      <c r="A439" s="92" t="s">
        <v>1773</v>
      </c>
      <c r="B439" s="151" t="s">
        <v>1126</v>
      </c>
      <c r="C439" s="151" t="s">
        <v>1774</v>
      </c>
      <c r="D439" s="151" t="s">
        <v>513</v>
      </c>
      <c r="E439" s="152" t="s">
        <v>1498</v>
      </c>
      <c r="F439" s="92" t="s">
        <v>7024</v>
      </c>
      <c r="G439" s="92" t="s">
        <v>1093</v>
      </c>
      <c r="H439" s="92" t="s">
        <v>6360</v>
      </c>
      <c r="I439" s="92" t="s">
        <v>1093</v>
      </c>
      <c r="J439" s="92" t="s">
        <v>7025</v>
      </c>
      <c r="K439" s="92" t="s">
        <v>1093</v>
      </c>
      <c r="L439" s="157">
        <v>35749.301868019997</v>
      </c>
      <c r="M439" s="92" t="s">
        <v>1978</v>
      </c>
      <c r="N439" s="157">
        <v>281397417.80660403</v>
      </c>
      <c r="O439" s="92" t="s">
        <v>9979</v>
      </c>
    </row>
    <row r="440" spans="1:15" ht="24" customHeight="1">
      <c r="A440" s="92" t="s">
        <v>2853</v>
      </c>
      <c r="B440" s="151" t="s">
        <v>1126</v>
      </c>
      <c r="C440" s="151" t="s">
        <v>2854</v>
      </c>
      <c r="D440" s="151" t="s">
        <v>1091</v>
      </c>
      <c r="E440" s="152" t="s">
        <v>1096</v>
      </c>
      <c r="F440" s="92" t="s">
        <v>7026</v>
      </c>
      <c r="G440" s="92" t="s">
        <v>1093</v>
      </c>
      <c r="H440" s="92" t="s">
        <v>1524</v>
      </c>
      <c r="I440" s="92" t="s">
        <v>1093</v>
      </c>
      <c r="J440" s="92" t="s">
        <v>7027</v>
      </c>
      <c r="K440" s="92" t="s">
        <v>1093</v>
      </c>
      <c r="L440" s="157">
        <v>35708.186999999998</v>
      </c>
      <c r="M440" s="92" t="s">
        <v>1978</v>
      </c>
      <c r="N440" s="157">
        <v>281433125.993604</v>
      </c>
      <c r="O440" s="92" t="s">
        <v>2075</v>
      </c>
    </row>
    <row r="441" spans="1:15" ht="24" customHeight="1">
      <c r="A441" s="92" t="s">
        <v>2128</v>
      </c>
      <c r="B441" s="151" t="s">
        <v>1089</v>
      </c>
      <c r="C441" s="151" t="s">
        <v>2129</v>
      </c>
      <c r="D441" s="151" t="s">
        <v>1091</v>
      </c>
      <c r="E441" s="152" t="s">
        <v>1109</v>
      </c>
      <c r="F441" s="92" t="s">
        <v>1119</v>
      </c>
      <c r="G441" s="92" t="s">
        <v>1093</v>
      </c>
      <c r="H441" s="92" t="s">
        <v>7028</v>
      </c>
      <c r="I441" s="92" t="s">
        <v>1093</v>
      </c>
      <c r="J441" s="92" t="s">
        <v>7029</v>
      </c>
      <c r="K441" s="92" t="s">
        <v>1093</v>
      </c>
      <c r="L441" s="157">
        <v>35680</v>
      </c>
      <c r="M441" s="92" t="s">
        <v>1978</v>
      </c>
      <c r="N441" s="157">
        <v>281468805.993604</v>
      </c>
      <c r="O441" s="92" t="s">
        <v>2080</v>
      </c>
    </row>
    <row r="442" spans="1:15" ht="24" customHeight="1">
      <c r="A442" s="92" t="s">
        <v>2190</v>
      </c>
      <c r="B442" s="151" t="s">
        <v>1089</v>
      </c>
      <c r="C442" s="151" t="s">
        <v>2191</v>
      </c>
      <c r="D442" s="151" t="s">
        <v>1311</v>
      </c>
      <c r="E442" s="152" t="s">
        <v>1312</v>
      </c>
      <c r="F442" s="92" t="s">
        <v>1313</v>
      </c>
      <c r="G442" s="92" t="s">
        <v>1093</v>
      </c>
      <c r="H442" s="92" t="s">
        <v>2192</v>
      </c>
      <c r="I442" s="92" t="s">
        <v>1093</v>
      </c>
      <c r="J442" s="92" t="s">
        <v>2193</v>
      </c>
      <c r="K442" s="92" t="s">
        <v>1093</v>
      </c>
      <c r="L442" s="157">
        <v>35471.832000000002</v>
      </c>
      <c r="M442" s="92" t="s">
        <v>1978</v>
      </c>
      <c r="N442" s="157">
        <v>281504277.82560402</v>
      </c>
      <c r="O442" s="92" t="s">
        <v>7021</v>
      </c>
    </row>
    <row r="443" spans="1:15" ht="24" customHeight="1">
      <c r="A443" s="92" t="s">
        <v>2195</v>
      </c>
      <c r="B443" s="151" t="s">
        <v>1089</v>
      </c>
      <c r="C443" s="151" t="s">
        <v>2196</v>
      </c>
      <c r="D443" s="151" t="s">
        <v>1311</v>
      </c>
      <c r="E443" s="152" t="s">
        <v>1312</v>
      </c>
      <c r="F443" s="92" t="s">
        <v>1097</v>
      </c>
      <c r="G443" s="92" t="s">
        <v>1093</v>
      </c>
      <c r="H443" s="92" t="s">
        <v>2197</v>
      </c>
      <c r="I443" s="92" t="s">
        <v>1093</v>
      </c>
      <c r="J443" s="92" t="s">
        <v>2197</v>
      </c>
      <c r="K443" s="92" t="s">
        <v>1093</v>
      </c>
      <c r="L443" s="157">
        <v>35457.01</v>
      </c>
      <c r="M443" s="92" t="s">
        <v>1978</v>
      </c>
      <c r="N443" s="157">
        <v>281539734.83560401</v>
      </c>
      <c r="O443" s="92" t="s">
        <v>2084</v>
      </c>
    </row>
    <row r="444" spans="1:15" ht="36" customHeight="1">
      <c r="A444" s="92" t="s">
        <v>2116</v>
      </c>
      <c r="B444" s="151" t="s">
        <v>1089</v>
      </c>
      <c r="C444" s="151" t="s">
        <v>2117</v>
      </c>
      <c r="D444" s="151" t="s">
        <v>1095</v>
      </c>
      <c r="E444" s="152" t="s">
        <v>1109</v>
      </c>
      <c r="F444" s="92" t="s">
        <v>1589</v>
      </c>
      <c r="G444" s="92" t="s">
        <v>1093</v>
      </c>
      <c r="H444" s="92" t="s">
        <v>7031</v>
      </c>
      <c r="I444" s="92" t="s">
        <v>1093</v>
      </c>
      <c r="J444" s="92" t="s">
        <v>7032</v>
      </c>
      <c r="K444" s="92" t="s">
        <v>1093</v>
      </c>
      <c r="L444" s="157">
        <v>35186.9</v>
      </c>
      <c r="M444" s="92" t="s">
        <v>1978</v>
      </c>
      <c r="N444" s="157">
        <v>281574921.73560399</v>
      </c>
      <c r="O444" s="92" t="s">
        <v>9980</v>
      </c>
    </row>
    <row r="445" spans="1:15" ht="24" customHeight="1">
      <c r="A445" s="92" t="s">
        <v>2134</v>
      </c>
      <c r="B445" s="151" t="s">
        <v>1089</v>
      </c>
      <c r="C445" s="151" t="s">
        <v>2135</v>
      </c>
      <c r="D445" s="151" t="s">
        <v>1091</v>
      </c>
      <c r="E445" s="152" t="s">
        <v>1109</v>
      </c>
      <c r="F445" s="92" t="s">
        <v>1157</v>
      </c>
      <c r="G445" s="92" t="s">
        <v>1093</v>
      </c>
      <c r="H445" s="92" t="s">
        <v>7033</v>
      </c>
      <c r="I445" s="92" t="s">
        <v>1093</v>
      </c>
      <c r="J445" s="92" t="s">
        <v>7034</v>
      </c>
      <c r="K445" s="92" t="s">
        <v>1093</v>
      </c>
      <c r="L445" s="157">
        <v>35184.559999999998</v>
      </c>
      <c r="M445" s="92" t="s">
        <v>1978</v>
      </c>
      <c r="N445" s="157">
        <v>281610106.29560399</v>
      </c>
      <c r="O445" s="92" t="s">
        <v>10307</v>
      </c>
    </row>
    <row r="446" spans="1:15" ht="24" customHeight="1">
      <c r="A446" s="92" t="s">
        <v>1898</v>
      </c>
      <c r="B446" s="151" t="s">
        <v>1126</v>
      </c>
      <c r="C446" s="151" t="s">
        <v>1899</v>
      </c>
      <c r="D446" s="151" t="s">
        <v>1900</v>
      </c>
      <c r="E446" s="152" t="s">
        <v>254</v>
      </c>
      <c r="F446" s="92" t="s">
        <v>9819</v>
      </c>
      <c r="G446" s="92" t="s">
        <v>1093</v>
      </c>
      <c r="H446" s="92" t="s">
        <v>4776</v>
      </c>
      <c r="I446" s="92" t="s">
        <v>1093</v>
      </c>
      <c r="J446" s="92" t="s">
        <v>9981</v>
      </c>
      <c r="K446" s="92" t="s">
        <v>1093</v>
      </c>
      <c r="L446" s="157">
        <v>34671.347378220002</v>
      </c>
      <c r="M446" s="92" t="s">
        <v>1978</v>
      </c>
      <c r="N446" s="157">
        <v>281644777.64298201</v>
      </c>
      <c r="O446" s="92" t="s">
        <v>2094</v>
      </c>
    </row>
    <row r="447" spans="1:15" ht="24" customHeight="1">
      <c r="A447" s="92" t="s">
        <v>2052</v>
      </c>
      <c r="B447" s="151" t="s">
        <v>1126</v>
      </c>
      <c r="C447" s="151" t="s">
        <v>2053</v>
      </c>
      <c r="D447" s="151" t="s">
        <v>513</v>
      </c>
      <c r="E447" s="152" t="s">
        <v>254</v>
      </c>
      <c r="F447" s="92" t="s">
        <v>9982</v>
      </c>
      <c r="G447" s="92" t="s">
        <v>1093</v>
      </c>
      <c r="H447" s="92" t="s">
        <v>5502</v>
      </c>
      <c r="I447" s="92" t="s">
        <v>1093</v>
      </c>
      <c r="J447" s="92" t="s">
        <v>9983</v>
      </c>
      <c r="K447" s="92" t="s">
        <v>1093</v>
      </c>
      <c r="L447" s="157">
        <v>34469.922986848003</v>
      </c>
      <c r="M447" s="92" t="s">
        <v>1978</v>
      </c>
      <c r="N447" s="157">
        <v>281679247.56596899</v>
      </c>
      <c r="O447" s="92" t="s">
        <v>7030</v>
      </c>
    </row>
    <row r="448" spans="1:15" ht="24" customHeight="1">
      <c r="A448" s="92" t="s">
        <v>2369</v>
      </c>
      <c r="B448" s="151" t="s">
        <v>1101</v>
      </c>
      <c r="C448" s="151" t="s">
        <v>2370</v>
      </c>
      <c r="D448" s="151" t="s">
        <v>1091</v>
      </c>
      <c r="E448" s="152" t="s">
        <v>1167</v>
      </c>
      <c r="F448" s="92" t="s">
        <v>2371</v>
      </c>
      <c r="G448" s="92" t="s">
        <v>1093</v>
      </c>
      <c r="H448" s="92" t="s">
        <v>7035</v>
      </c>
      <c r="I448" s="92" t="s">
        <v>1093</v>
      </c>
      <c r="J448" s="92" t="s">
        <v>7036</v>
      </c>
      <c r="K448" s="92" t="s">
        <v>1093</v>
      </c>
      <c r="L448" s="157">
        <v>34107.075850000001</v>
      </c>
      <c r="M448" s="92" t="s">
        <v>1978</v>
      </c>
      <c r="N448" s="157">
        <v>281713354.641819</v>
      </c>
      <c r="O448" s="92" t="s">
        <v>9984</v>
      </c>
    </row>
    <row r="449" spans="1:15" ht="48" customHeight="1">
      <c r="A449" s="92" t="s">
        <v>2150</v>
      </c>
      <c r="B449" s="151" t="s">
        <v>1089</v>
      </c>
      <c r="C449" s="151" t="s">
        <v>2151</v>
      </c>
      <c r="D449" s="151" t="s">
        <v>1091</v>
      </c>
      <c r="E449" s="152" t="s">
        <v>1109</v>
      </c>
      <c r="F449" s="92" t="s">
        <v>2152</v>
      </c>
      <c r="G449" s="92" t="s">
        <v>1093</v>
      </c>
      <c r="H449" s="92" t="s">
        <v>7040</v>
      </c>
      <c r="I449" s="92" t="s">
        <v>1093</v>
      </c>
      <c r="J449" s="92" t="s">
        <v>7041</v>
      </c>
      <c r="K449" s="92" t="s">
        <v>1093</v>
      </c>
      <c r="L449" s="157">
        <v>33958.699999999997</v>
      </c>
      <c r="M449" s="92" t="s">
        <v>1978</v>
      </c>
      <c r="N449" s="157">
        <v>281747313.34181899</v>
      </c>
      <c r="O449" s="92" t="s">
        <v>2103</v>
      </c>
    </row>
    <row r="450" spans="1:15" ht="48" customHeight="1">
      <c r="A450" s="92" t="s">
        <v>530</v>
      </c>
      <c r="B450" s="151" t="s">
        <v>1101</v>
      </c>
      <c r="C450" s="151" t="s">
        <v>531</v>
      </c>
      <c r="D450" s="151" t="s">
        <v>513</v>
      </c>
      <c r="E450" s="152" t="s">
        <v>1096</v>
      </c>
      <c r="F450" s="92" t="s">
        <v>9985</v>
      </c>
      <c r="G450" s="92" t="s">
        <v>9986</v>
      </c>
      <c r="H450" s="92" t="s">
        <v>7038</v>
      </c>
      <c r="I450" s="92" t="s">
        <v>7039</v>
      </c>
      <c r="J450" s="92" t="s">
        <v>9987</v>
      </c>
      <c r="K450" s="92" t="s">
        <v>9988</v>
      </c>
      <c r="L450" s="157">
        <v>33780.404608227334</v>
      </c>
      <c r="M450" s="92" t="s">
        <v>1978</v>
      </c>
      <c r="N450" s="157">
        <v>281781093.746427</v>
      </c>
      <c r="O450" s="92" t="s">
        <v>2106</v>
      </c>
    </row>
    <row r="451" spans="1:15" ht="24" customHeight="1">
      <c r="A451" s="92" t="s">
        <v>2177</v>
      </c>
      <c r="B451" s="151" t="s">
        <v>1101</v>
      </c>
      <c r="C451" s="151" t="s">
        <v>2178</v>
      </c>
      <c r="D451" s="151" t="s">
        <v>1091</v>
      </c>
      <c r="E451" s="152" t="s">
        <v>1167</v>
      </c>
      <c r="F451" s="92" t="s">
        <v>7042</v>
      </c>
      <c r="G451" s="92" t="s">
        <v>1093</v>
      </c>
      <c r="H451" s="92" t="s">
        <v>1524</v>
      </c>
      <c r="I451" s="92" t="s">
        <v>1093</v>
      </c>
      <c r="J451" s="92" t="s">
        <v>7043</v>
      </c>
      <c r="K451" s="92" t="s">
        <v>1093</v>
      </c>
      <c r="L451" s="157">
        <v>33696.967637847803</v>
      </c>
      <c r="M451" s="92" t="s">
        <v>1978</v>
      </c>
      <c r="N451" s="157">
        <v>281814790.71406502</v>
      </c>
      <c r="O451" s="92" t="s">
        <v>10308</v>
      </c>
    </row>
    <row r="452" spans="1:15" ht="24" customHeight="1">
      <c r="A452" s="92" t="s">
        <v>2163</v>
      </c>
      <c r="B452" s="151" t="s">
        <v>1089</v>
      </c>
      <c r="C452" s="151" t="s">
        <v>2164</v>
      </c>
      <c r="D452" s="151" t="s">
        <v>1091</v>
      </c>
      <c r="E452" s="152" t="s">
        <v>1137</v>
      </c>
      <c r="F452" s="92" t="s">
        <v>2165</v>
      </c>
      <c r="G452" s="92" t="s">
        <v>1093</v>
      </c>
      <c r="H452" s="92" t="s">
        <v>7044</v>
      </c>
      <c r="I452" s="92" t="s">
        <v>1093</v>
      </c>
      <c r="J452" s="92" t="s">
        <v>7045</v>
      </c>
      <c r="K452" s="92" t="s">
        <v>1093</v>
      </c>
      <c r="L452" s="157">
        <v>33175.567799999997</v>
      </c>
      <c r="M452" s="92" t="s">
        <v>1978</v>
      </c>
      <c r="N452" s="157">
        <v>281847966.281865</v>
      </c>
      <c r="O452" s="92" t="s">
        <v>2111</v>
      </c>
    </row>
    <row r="453" spans="1:15" ht="24" customHeight="1">
      <c r="A453" s="92" t="s">
        <v>2166</v>
      </c>
      <c r="B453" s="151" t="s">
        <v>1089</v>
      </c>
      <c r="C453" s="151" t="s">
        <v>2167</v>
      </c>
      <c r="D453" s="151" t="s">
        <v>1091</v>
      </c>
      <c r="E453" s="152" t="s">
        <v>1195</v>
      </c>
      <c r="F453" s="92" t="s">
        <v>2168</v>
      </c>
      <c r="G453" s="92" t="s">
        <v>1093</v>
      </c>
      <c r="H453" s="92" t="s">
        <v>7046</v>
      </c>
      <c r="I453" s="92" t="s">
        <v>1093</v>
      </c>
      <c r="J453" s="92" t="s">
        <v>7047</v>
      </c>
      <c r="K453" s="92" t="s">
        <v>1093</v>
      </c>
      <c r="L453" s="157">
        <v>33132.357473600001</v>
      </c>
      <c r="M453" s="92" t="s">
        <v>1978</v>
      </c>
      <c r="N453" s="157">
        <v>281881098.63933903</v>
      </c>
      <c r="O453" s="92" t="s">
        <v>2115</v>
      </c>
    </row>
    <row r="454" spans="1:15" ht="24" customHeight="1">
      <c r="A454" s="92" t="s">
        <v>2260</v>
      </c>
      <c r="B454" s="151" t="s">
        <v>1089</v>
      </c>
      <c r="C454" s="151" t="s">
        <v>2261</v>
      </c>
      <c r="D454" s="151" t="s">
        <v>1311</v>
      </c>
      <c r="E454" s="152" t="s">
        <v>1312</v>
      </c>
      <c r="F454" s="92" t="s">
        <v>1313</v>
      </c>
      <c r="G454" s="92" t="s">
        <v>1093</v>
      </c>
      <c r="H454" s="92" t="s">
        <v>2262</v>
      </c>
      <c r="I454" s="92" t="s">
        <v>1093</v>
      </c>
      <c r="J454" s="92" t="s">
        <v>2263</v>
      </c>
      <c r="K454" s="92" t="s">
        <v>1093</v>
      </c>
      <c r="L454" s="157">
        <v>33079.254999999997</v>
      </c>
      <c r="M454" s="92" t="s">
        <v>1978</v>
      </c>
      <c r="N454" s="157">
        <v>281914177.89433903</v>
      </c>
      <c r="O454" s="92" t="s">
        <v>9989</v>
      </c>
    </row>
    <row r="455" spans="1:15" ht="24" customHeight="1">
      <c r="A455" s="92" t="s">
        <v>628</v>
      </c>
      <c r="B455" s="151" t="s">
        <v>1101</v>
      </c>
      <c r="C455" s="151" t="s">
        <v>629</v>
      </c>
      <c r="D455" s="151" t="s">
        <v>513</v>
      </c>
      <c r="E455" s="152" t="s">
        <v>1096</v>
      </c>
      <c r="F455" s="92" t="s">
        <v>7048</v>
      </c>
      <c r="G455" s="92" t="s">
        <v>7049</v>
      </c>
      <c r="H455" s="92" t="s">
        <v>7050</v>
      </c>
      <c r="I455" s="92" t="s">
        <v>7051</v>
      </c>
      <c r="J455" s="92" t="s">
        <v>7052</v>
      </c>
      <c r="K455" s="92" t="s">
        <v>7053</v>
      </c>
      <c r="L455" s="157">
        <v>32800.582549012957</v>
      </c>
      <c r="M455" s="92" t="s">
        <v>1978</v>
      </c>
      <c r="N455" s="157">
        <v>281946978.476888</v>
      </c>
      <c r="O455" s="92" t="s">
        <v>7037</v>
      </c>
    </row>
    <row r="456" spans="1:15" ht="24" customHeight="1">
      <c r="A456" s="92" t="s">
        <v>2170</v>
      </c>
      <c r="B456" s="151" t="s">
        <v>1089</v>
      </c>
      <c r="C456" s="151" t="s">
        <v>2171</v>
      </c>
      <c r="D456" s="151" t="s">
        <v>1091</v>
      </c>
      <c r="E456" s="152" t="s">
        <v>1109</v>
      </c>
      <c r="F456" s="92" t="s">
        <v>1119</v>
      </c>
      <c r="G456" s="92" t="s">
        <v>1093</v>
      </c>
      <c r="H456" s="92" t="s">
        <v>7054</v>
      </c>
      <c r="I456" s="92" t="s">
        <v>1093</v>
      </c>
      <c r="J456" s="92" t="s">
        <v>7055</v>
      </c>
      <c r="K456" s="92" t="s">
        <v>1093</v>
      </c>
      <c r="L456" s="157">
        <v>32504.720000000001</v>
      </c>
      <c r="M456" s="92" t="s">
        <v>1978</v>
      </c>
      <c r="N456" s="157">
        <v>281979483.19688803</v>
      </c>
      <c r="O456" s="92" t="s">
        <v>2120</v>
      </c>
    </row>
    <row r="457" spans="1:15" ht="36" customHeight="1">
      <c r="A457" s="92" t="s">
        <v>2173</v>
      </c>
      <c r="B457" s="151" t="s">
        <v>1089</v>
      </c>
      <c r="C457" s="151" t="s">
        <v>2174</v>
      </c>
      <c r="D457" s="151" t="s">
        <v>1091</v>
      </c>
      <c r="E457" s="152" t="s">
        <v>1109</v>
      </c>
      <c r="F457" s="92" t="s">
        <v>1119</v>
      </c>
      <c r="G457" s="92" t="s">
        <v>1093</v>
      </c>
      <c r="H457" s="92" t="s">
        <v>7056</v>
      </c>
      <c r="I457" s="92" t="s">
        <v>1093</v>
      </c>
      <c r="J457" s="92" t="s">
        <v>7057</v>
      </c>
      <c r="K457" s="92" t="s">
        <v>1093</v>
      </c>
      <c r="L457" s="157">
        <v>32419.279999999999</v>
      </c>
      <c r="M457" s="92" t="s">
        <v>1978</v>
      </c>
      <c r="N457" s="157">
        <v>282011902.476888</v>
      </c>
      <c r="O457" s="92" t="s">
        <v>2121</v>
      </c>
    </row>
    <row r="458" spans="1:15" ht="24" customHeight="1">
      <c r="A458" s="92" t="s">
        <v>7058</v>
      </c>
      <c r="B458" s="151" t="s">
        <v>1126</v>
      </c>
      <c r="C458" s="151" t="s">
        <v>7059</v>
      </c>
      <c r="D458" s="151" t="s">
        <v>1091</v>
      </c>
      <c r="E458" s="152" t="s">
        <v>1225</v>
      </c>
      <c r="F458" s="92" t="s">
        <v>7060</v>
      </c>
      <c r="G458" s="92" t="s">
        <v>1093</v>
      </c>
      <c r="H458" s="92" t="s">
        <v>7061</v>
      </c>
      <c r="I458" s="92" t="s">
        <v>1093</v>
      </c>
      <c r="J458" s="92" t="s">
        <v>7062</v>
      </c>
      <c r="K458" s="92" t="s">
        <v>1093</v>
      </c>
      <c r="L458" s="157">
        <v>32380.72999398</v>
      </c>
      <c r="M458" s="92" t="s">
        <v>1978</v>
      </c>
      <c r="N458" s="157">
        <v>282044283.206882</v>
      </c>
      <c r="O458" s="92" t="s">
        <v>10309</v>
      </c>
    </row>
    <row r="459" spans="1:15" ht="36" customHeight="1">
      <c r="A459" s="92" t="s">
        <v>2146</v>
      </c>
      <c r="B459" s="151" t="s">
        <v>1089</v>
      </c>
      <c r="C459" s="151" t="s">
        <v>1264</v>
      </c>
      <c r="D459" s="151" t="s">
        <v>1095</v>
      </c>
      <c r="E459" s="152" t="s">
        <v>1109</v>
      </c>
      <c r="F459" s="92" t="s">
        <v>1119</v>
      </c>
      <c r="G459" s="92" t="s">
        <v>1093</v>
      </c>
      <c r="H459" s="92" t="s">
        <v>7063</v>
      </c>
      <c r="I459" s="92" t="s">
        <v>1093</v>
      </c>
      <c r="J459" s="92" t="s">
        <v>7064</v>
      </c>
      <c r="K459" s="92" t="s">
        <v>1093</v>
      </c>
      <c r="L459" s="157">
        <v>32253.34</v>
      </c>
      <c r="M459" s="92" t="s">
        <v>1978</v>
      </c>
      <c r="N459" s="157">
        <v>282076536.54688197</v>
      </c>
      <c r="O459" s="92" t="s">
        <v>2127</v>
      </c>
    </row>
    <row r="460" spans="1:15" ht="24" customHeight="1">
      <c r="A460" s="92" t="s">
        <v>2288</v>
      </c>
      <c r="B460" s="151" t="s">
        <v>1089</v>
      </c>
      <c r="C460" s="151" t="s">
        <v>2289</v>
      </c>
      <c r="D460" s="151" t="s">
        <v>1311</v>
      </c>
      <c r="E460" s="152" t="s">
        <v>1312</v>
      </c>
      <c r="F460" s="92" t="s">
        <v>1313</v>
      </c>
      <c r="G460" s="92" t="s">
        <v>1093</v>
      </c>
      <c r="H460" s="92" t="s">
        <v>2290</v>
      </c>
      <c r="I460" s="92" t="s">
        <v>1093</v>
      </c>
      <c r="J460" s="92" t="s">
        <v>2291</v>
      </c>
      <c r="K460" s="92" t="s">
        <v>1093</v>
      </c>
      <c r="L460" s="157">
        <v>32195.328000000001</v>
      </c>
      <c r="M460" s="92" t="s">
        <v>1978</v>
      </c>
      <c r="N460" s="157">
        <v>282108731.87488198</v>
      </c>
      <c r="O460" s="92" t="s">
        <v>2133</v>
      </c>
    </row>
    <row r="461" spans="1:15" ht="36" customHeight="1">
      <c r="A461" s="92" t="s">
        <v>2148</v>
      </c>
      <c r="B461" s="151" t="s">
        <v>1089</v>
      </c>
      <c r="C461" s="151" t="s">
        <v>1759</v>
      </c>
      <c r="D461" s="151" t="s">
        <v>1095</v>
      </c>
      <c r="E461" s="152" t="s">
        <v>1109</v>
      </c>
      <c r="F461" s="92" t="s">
        <v>1119</v>
      </c>
      <c r="G461" s="92" t="s">
        <v>1093</v>
      </c>
      <c r="H461" s="92" t="s">
        <v>6836</v>
      </c>
      <c r="I461" s="92" t="s">
        <v>1093</v>
      </c>
      <c r="J461" s="92" t="s">
        <v>7065</v>
      </c>
      <c r="K461" s="92" t="s">
        <v>1093</v>
      </c>
      <c r="L461" s="157">
        <v>32166.66</v>
      </c>
      <c r="M461" s="92" t="s">
        <v>1978</v>
      </c>
      <c r="N461" s="157">
        <v>282140898.53488201</v>
      </c>
      <c r="O461" s="92" t="s">
        <v>2136</v>
      </c>
    </row>
    <row r="462" spans="1:15" ht="60" customHeight="1">
      <c r="A462" s="92" t="s">
        <v>2154</v>
      </c>
      <c r="B462" s="151" t="s">
        <v>1089</v>
      </c>
      <c r="C462" s="151" t="s">
        <v>2155</v>
      </c>
      <c r="D462" s="151" t="s">
        <v>1095</v>
      </c>
      <c r="E462" s="152" t="s">
        <v>1109</v>
      </c>
      <c r="F462" s="92" t="s">
        <v>1119</v>
      </c>
      <c r="G462" s="92" t="s">
        <v>1093</v>
      </c>
      <c r="H462" s="92" t="s">
        <v>7066</v>
      </c>
      <c r="I462" s="92" t="s">
        <v>1093</v>
      </c>
      <c r="J462" s="92" t="s">
        <v>7067</v>
      </c>
      <c r="K462" s="92" t="s">
        <v>1093</v>
      </c>
      <c r="L462" s="157">
        <v>32000.400000000001</v>
      </c>
      <c r="M462" s="92" t="s">
        <v>1978</v>
      </c>
      <c r="N462" s="157">
        <v>282172898.93488199</v>
      </c>
      <c r="O462" s="92" t="s">
        <v>9990</v>
      </c>
    </row>
    <row r="463" spans="1:15" ht="144" customHeight="1">
      <c r="A463" s="92" t="s">
        <v>2293</v>
      </c>
      <c r="B463" s="151" t="s">
        <v>1089</v>
      </c>
      <c r="C463" s="151" t="s">
        <v>2294</v>
      </c>
      <c r="D463" s="151" t="s">
        <v>1311</v>
      </c>
      <c r="E463" s="152" t="s">
        <v>1312</v>
      </c>
      <c r="F463" s="92" t="s">
        <v>1313</v>
      </c>
      <c r="G463" s="92" t="s">
        <v>1093</v>
      </c>
      <c r="H463" s="92" t="s">
        <v>2295</v>
      </c>
      <c r="I463" s="92" t="s">
        <v>1093</v>
      </c>
      <c r="J463" s="92" t="s">
        <v>2296</v>
      </c>
      <c r="K463" s="92" t="s">
        <v>1093</v>
      </c>
      <c r="L463" s="157">
        <v>31974.437000000002</v>
      </c>
      <c r="M463" s="92" t="s">
        <v>1978</v>
      </c>
      <c r="N463" s="157">
        <v>282204873.37188202</v>
      </c>
      <c r="O463" s="92" t="s">
        <v>2142</v>
      </c>
    </row>
    <row r="464" spans="1:15" ht="24" customHeight="1">
      <c r="A464" s="92" t="s">
        <v>2157</v>
      </c>
      <c r="B464" s="151" t="s">
        <v>1089</v>
      </c>
      <c r="C464" s="151" t="s">
        <v>1693</v>
      </c>
      <c r="D464" s="151" t="s">
        <v>1095</v>
      </c>
      <c r="E464" s="152" t="s">
        <v>1109</v>
      </c>
      <c r="F464" s="92" t="s">
        <v>1694</v>
      </c>
      <c r="G464" s="92" t="s">
        <v>1093</v>
      </c>
      <c r="H464" s="92" t="s">
        <v>7068</v>
      </c>
      <c r="I464" s="92" t="s">
        <v>1093</v>
      </c>
      <c r="J464" s="92" t="s">
        <v>7069</v>
      </c>
      <c r="K464" s="92" t="s">
        <v>1093</v>
      </c>
      <c r="L464" s="157">
        <v>31875.599999999999</v>
      </c>
      <c r="M464" s="92" t="s">
        <v>1978</v>
      </c>
      <c r="N464" s="157">
        <v>282236748.97188199</v>
      </c>
      <c r="O464" s="92" t="s">
        <v>2145</v>
      </c>
    </row>
    <row r="465" spans="1:15" ht="24" customHeight="1">
      <c r="A465" s="92" t="s">
        <v>2622</v>
      </c>
      <c r="B465" s="151" t="s">
        <v>1101</v>
      </c>
      <c r="C465" s="151" t="s">
        <v>2623</v>
      </c>
      <c r="D465" s="151" t="s">
        <v>1091</v>
      </c>
      <c r="E465" s="152" t="s">
        <v>1167</v>
      </c>
      <c r="F465" s="92" t="s">
        <v>2624</v>
      </c>
      <c r="G465" s="92" t="s">
        <v>1093</v>
      </c>
      <c r="H465" s="92" t="s">
        <v>7070</v>
      </c>
      <c r="I465" s="92" t="s">
        <v>1093</v>
      </c>
      <c r="J465" s="92" t="s">
        <v>7071</v>
      </c>
      <c r="K465" s="92" t="s">
        <v>1093</v>
      </c>
      <c r="L465" s="157">
        <v>31647.0075</v>
      </c>
      <c r="M465" s="92" t="s">
        <v>1978</v>
      </c>
      <c r="N465" s="157">
        <v>282268395.97938198</v>
      </c>
      <c r="O465" s="92" t="s">
        <v>2147</v>
      </c>
    </row>
    <row r="466" spans="1:15" ht="24" customHeight="1">
      <c r="A466" s="92" t="s">
        <v>2308</v>
      </c>
      <c r="B466" s="151" t="s">
        <v>1089</v>
      </c>
      <c r="C466" s="151" t="s">
        <v>2309</v>
      </c>
      <c r="D466" s="151" t="s">
        <v>1311</v>
      </c>
      <c r="E466" s="152" t="s">
        <v>1312</v>
      </c>
      <c r="F466" s="92" t="s">
        <v>1313</v>
      </c>
      <c r="G466" s="92" t="s">
        <v>1093</v>
      </c>
      <c r="H466" s="92" t="s">
        <v>2310</v>
      </c>
      <c r="I466" s="92" t="s">
        <v>1093</v>
      </c>
      <c r="J466" s="92" t="s">
        <v>2311</v>
      </c>
      <c r="K466" s="92" t="s">
        <v>1093</v>
      </c>
      <c r="L466" s="157">
        <v>31440.09</v>
      </c>
      <c r="M466" s="92" t="s">
        <v>1978</v>
      </c>
      <c r="N466" s="157">
        <v>282299836.06938201</v>
      </c>
      <c r="O466" s="92" t="s">
        <v>2149</v>
      </c>
    </row>
    <row r="467" spans="1:15" ht="24" customHeight="1">
      <c r="A467" s="92" t="s">
        <v>2183</v>
      </c>
      <c r="B467" s="151" t="s">
        <v>1126</v>
      </c>
      <c r="C467" s="151" t="s">
        <v>2184</v>
      </c>
      <c r="D467" s="151" t="s">
        <v>1091</v>
      </c>
      <c r="E467" s="152" t="s">
        <v>1195</v>
      </c>
      <c r="F467" s="92" t="s">
        <v>2185</v>
      </c>
      <c r="G467" s="92" t="s">
        <v>1093</v>
      </c>
      <c r="H467" s="92" t="s">
        <v>7072</v>
      </c>
      <c r="I467" s="92" t="s">
        <v>1093</v>
      </c>
      <c r="J467" s="92" t="s">
        <v>7073</v>
      </c>
      <c r="K467" s="92" t="s">
        <v>1093</v>
      </c>
      <c r="L467" s="157">
        <v>31115.961800000001</v>
      </c>
      <c r="M467" s="92" t="s">
        <v>1978</v>
      </c>
      <c r="N467" s="157">
        <v>282330952.03118199</v>
      </c>
      <c r="O467" s="92" t="s">
        <v>2153</v>
      </c>
    </row>
    <row r="468" spans="1:15" ht="60" customHeight="1">
      <c r="A468" s="92" t="s">
        <v>2186</v>
      </c>
      <c r="B468" s="151" t="s">
        <v>1126</v>
      </c>
      <c r="C468" s="151" t="s">
        <v>2187</v>
      </c>
      <c r="D468" s="151" t="s">
        <v>1091</v>
      </c>
      <c r="E468" s="152" t="s">
        <v>1137</v>
      </c>
      <c r="F468" s="92" t="s">
        <v>2188</v>
      </c>
      <c r="G468" s="92" t="s">
        <v>1093</v>
      </c>
      <c r="H468" s="92" t="s">
        <v>7074</v>
      </c>
      <c r="I468" s="92" t="s">
        <v>1093</v>
      </c>
      <c r="J468" s="92" t="s">
        <v>7075</v>
      </c>
      <c r="K468" s="92" t="s">
        <v>1093</v>
      </c>
      <c r="L468" s="157">
        <v>30853.00053252</v>
      </c>
      <c r="M468" s="92" t="s">
        <v>1978</v>
      </c>
      <c r="N468" s="157">
        <v>282361805.03171402</v>
      </c>
      <c r="O468" s="92" t="s">
        <v>2156</v>
      </c>
    </row>
    <row r="469" spans="1:15" ht="24" customHeight="1">
      <c r="A469" s="92" t="s">
        <v>2336</v>
      </c>
      <c r="B469" s="151" t="s">
        <v>1101</v>
      </c>
      <c r="C469" s="151" t="s">
        <v>2337</v>
      </c>
      <c r="D469" s="151" t="s">
        <v>1091</v>
      </c>
      <c r="E469" s="152" t="s">
        <v>1160</v>
      </c>
      <c r="F469" s="92" t="s">
        <v>2338</v>
      </c>
      <c r="G469" s="92" t="s">
        <v>1093</v>
      </c>
      <c r="H469" s="92" t="s">
        <v>7076</v>
      </c>
      <c r="I469" s="92" t="s">
        <v>1093</v>
      </c>
      <c r="J469" s="92" t="s">
        <v>7077</v>
      </c>
      <c r="K469" s="92" t="s">
        <v>1093</v>
      </c>
      <c r="L469" s="157">
        <v>30248.268343219039</v>
      </c>
      <c r="M469" s="92" t="s">
        <v>1978</v>
      </c>
      <c r="N469" s="157">
        <v>282392053.30005699</v>
      </c>
      <c r="O469" s="92" t="s">
        <v>2158</v>
      </c>
    </row>
    <row r="470" spans="1:15" ht="24" customHeight="1">
      <c r="A470" s="92" t="s">
        <v>2328</v>
      </c>
      <c r="B470" s="151" t="s">
        <v>1089</v>
      </c>
      <c r="C470" s="151" t="s">
        <v>2329</v>
      </c>
      <c r="D470" s="151" t="s">
        <v>1311</v>
      </c>
      <c r="E470" s="152" t="s">
        <v>1312</v>
      </c>
      <c r="F470" s="92" t="s">
        <v>1313</v>
      </c>
      <c r="G470" s="92" t="s">
        <v>1093</v>
      </c>
      <c r="H470" s="92" t="s">
        <v>2330</v>
      </c>
      <c r="I470" s="92" t="s">
        <v>1093</v>
      </c>
      <c r="J470" s="92" t="s">
        <v>2331</v>
      </c>
      <c r="K470" s="92" t="s">
        <v>1093</v>
      </c>
      <c r="L470" s="157">
        <v>30217.473000000002</v>
      </c>
      <c r="M470" s="92" t="s">
        <v>1978</v>
      </c>
      <c r="N470" s="157">
        <v>282422270.77305698</v>
      </c>
      <c r="O470" s="92" t="s">
        <v>2162</v>
      </c>
    </row>
    <row r="471" spans="1:15" ht="24" customHeight="1">
      <c r="A471" s="92" t="s">
        <v>2333</v>
      </c>
      <c r="B471" s="151" t="s">
        <v>1089</v>
      </c>
      <c r="C471" s="151" t="s">
        <v>2334</v>
      </c>
      <c r="D471" s="151" t="s">
        <v>1311</v>
      </c>
      <c r="E471" s="152" t="s">
        <v>1312</v>
      </c>
      <c r="F471" s="92" t="s">
        <v>1313</v>
      </c>
      <c r="G471" s="92" t="s">
        <v>1093</v>
      </c>
      <c r="H471" s="92" t="s">
        <v>2330</v>
      </c>
      <c r="I471" s="92" t="s">
        <v>1093</v>
      </c>
      <c r="J471" s="92" t="s">
        <v>2331</v>
      </c>
      <c r="K471" s="92" t="s">
        <v>1093</v>
      </c>
      <c r="L471" s="157">
        <v>30217.473000000002</v>
      </c>
      <c r="M471" s="92" t="s">
        <v>1978</v>
      </c>
      <c r="N471" s="157">
        <v>282452488.24605697</v>
      </c>
      <c r="O471" s="92" t="s">
        <v>10310</v>
      </c>
    </row>
    <row r="472" spans="1:15" ht="36" customHeight="1">
      <c r="A472" s="92" t="s">
        <v>2205</v>
      </c>
      <c r="B472" s="151" t="s">
        <v>1126</v>
      </c>
      <c r="C472" s="151" t="s">
        <v>2206</v>
      </c>
      <c r="D472" s="151" t="s">
        <v>1091</v>
      </c>
      <c r="E472" s="152" t="s">
        <v>2207</v>
      </c>
      <c r="F472" s="92" t="s">
        <v>2208</v>
      </c>
      <c r="G472" s="92" t="s">
        <v>1093</v>
      </c>
      <c r="H472" s="92" t="s">
        <v>7078</v>
      </c>
      <c r="I472" s="92" t="s">
        <v>1093</v>
      </c>
      <c r="J472" s="92" t="s">
        <v>7079</v>
      </c>
      <c r="K472" s="92" t="s">
        <v>1093</v>
      </c>
      <c r="L472" s="157">
        <v>30205.629482256001</v>
      </c>
      <c r="M472" s="92" t="s">
        <v>1978</v>
      </c>
      <c r="N472" s="157">
        <v>282482693.875539</v>
      </c>
      <c r="O472" s="92" t="s">
        <v>2169</v>
      </c>
    </row>
    <row r="473" spans="1:15" ht="24" customHeight="1">
      <c r="A473" s="92" t="s">
        <v>555</v>
      </c>
      <c r="B473" s="151" t="s">
        <v>1101</v>
      </c>
      <c r="C473" s="151" t="s">
        <v>556</v>
      </c>
      <c r="D473" s="151" t="s">
        <v>513</v>
      </c>
      <c r="E473" s="152" t="s">
        <v>1096</v>
      </c>
      <c r="F473" s="92" t="s">
        <v>557</v>
      </c>
      <c r="G473" s="92" t="s">
        <v>558</v>
      </c>
      <c r="H473" s="92" t="s">
        <v>7080</v>
      </c>
      <c r="I473" s="92" t="s">
        <v>7081</v>
      </c>
      <c r="J473" s="92" t="s">
        <v>7082</v>
      </c>
      <c r="K473" s="92" t="s">
        <v>7083</v>
      </c>
      <c r="L473" s="157">
        <v>30141.595139911627</v>
      </c>
      <c r="M473" s="92" t="s">
        <v>1978</v>
      </c>
      <c r="N473" s="157">
        <v>282512835.47067899</v>
      </c>
      <c r="O473" s="92" t="s">
        <v>2172</v>
      </c>
    </row>
    <row r="474" spans="1:15" ht="24" customHeight="1">
      <c r="A474" s="92" t="s">
        <v>2343</v>
      </c>
      <c r="B474" s="151" t="s">
        <v>1089</v>
      </c>
      <c r="C474" s="151" t="s">
        <v>2344</v>
      </c>
      <c r="D474" s="151" t="s">
        <v>1311</v>
      </c>
      <c r="E474" s="152" t="s">
        <v>1312</v>
      </c>
      <c r="F474" s="92" t="s">
        <v>1313</v>
      </c>
      <c r="G474" s="92" t="s">
        <v>1093</v>
      </c>
      <c r="H474" s="92" t="s">
        <v>2345</v>
      </c>
      <c r="I474" s="92" t="s">
        <v>1093</v>
      </c>
      <c r="J474" s="92" t="s">
        <v>2346</v>
      </c>
      <c r="K474" s="92" t="s">
        <v>1093</v>
      </c>
      <c r="L474" s="157">
        <v>30003.907999999999</v>
      </c>
      <c r="M474" s="92" t="s">
        <v>1978</v>
      </c>
      <c r="N474" s="157">
        <v>282542839.37867898</v>
      </c>
      <c r="O474" s="92" t="s">
        <v>2175</v>
      </c>
    </row>
    <row r="475" spans="1:15" ht="24" customHeight="1">
      <c r="A475" s="92" t="s">
        <v>2213</v>
      </c>
      <c r="B475" s="151" t="s">
        <v>1089</v>
      </c>
      <c r="C475" s="151" t="s">
        <v>2214</v>
      </c>
      <c r="D475" s="151" t="s">
        <v>1091</v>
      </c>
      <c r="E475" s="152" t="s">
        <v>1109</v>
      </c>
      <c r="F475" s="92" t="s">
        <v>1119</v>
      </c>
      <c r="G475" s="92" t="s">
        <v>1093</v>
      </c>
      <c r="H475" s="92" t="s">
        <v>7084</v>
      </c>
      <c r="I475" s="92" t="s">
        <v>1093</v>
      </c>
      <c r="J475" s="92" t="s">
        <v>7085</v>
      </c>
      <c r="K475" s="92" t="s">
        <v>1093</v>
      </c>
      <c r="L475" s="157">
        <v>29865</v>
      </c>
      <c r="M475" s="92" t="s">
        <v>1978</v>
      </c>
      <c r="N475" s="157">
        <v>282572704.37867898</v>
      </c>
      <c r="O475" s="92" t="s">
        <v>2176</v>
      </c>
    </row>
    <row r="476" spans="1:15" ht="24" customHeight="1">
      <c r="A476" s="92" t="s">
        <v>2219</v>
      </c>
      <c r="B476" s="151" t="s">
        <v>1126</v>
      </c>
      <c r="C476" s="151" t="s">
        <v>2220</v>
      </c>
      <c r="D476" s="151" t="s">
        <v>1091</v>
      </c>
      <c r="E476" s="152" t="s">
        <v>1096</v>
      </c>
      <c r="F476" s="92" t="s">
        <v>2221</v>
      </c>
      <c r="G476" s="92" t="s">
        <v>1093</v>
      </c>
      <c r="H476" s="92" t="s">
        <v>1408</v>
      </c>
      <c r="I476" s="92" t="s">
        <v>1093</v>
      </c>
      <c r="J476" s="92" t="s">
        <v>7086</v>
      </c>
      <c r="K476" s="92" t="s">
        <v>1093</v>
      </c>
      <c r="L476" s="157">
        <v>29841.763161755</v>
      </c>
      <c r="M476" s="92" t="s">
        <v>1978</v>
      </c>
      <c r="N476" s="157">
        <v>282602546.14184099</v>
      </c>
      <c r="O476" s="92" t="s">
        <v>2179</v>
      </c>
    </row>
    <row r="477" spans="1:15" ht="24" customHeight="1">
      <c r="A477" s="92" t="s">
        <v>2224</v>
      </c>
      <c r="B477" s="151" t="s">
        <v>1089</v>
      </c>
      <c r="C477" s="151" t="s">
        <v>2225</v>
      </c>
      <c r="D477" s="151" t="s">
        <v>1091</v>
      </c>
      <c r="E477" s="152" t="s">
        <v>1160</v>
      </c>
      <c r="F477" s="92" t="s">
        <v>2226</v>
      </c>
      <c r="G477" s="92" t="s">
        <v>1093</v>
      </c>
      <c r="H477" s="92" t="s">
        <v>7087</v>
      </c>
      <c r="I477" s="92" t="s">
        <v>1093</v>
      </c>
      <c r="J477" s="92" t="s">
        <v>7088</v>
      </c>
      <c r="K477" s="92" t="s">
        <v>1093</v>
      </c>
      <c r="L477" s="157">
        <v>29512.799999999999</v>
      </c>
      <c r="M477" s="92" t="s">
        <v>1978</v>
      </c>
      <c r="N477" s="157">
        <v>282632058.94184101</v>
      </c>
      <c r="O477" s="92" t="s">
        <v>2182</v>
      </c>
    </row>
    <row r="478" spans="1:15" ht="24" customHeight="1">
      <c r="A478" s="92" t="s">
        <v>2228</v>
      </c>
      <c r="B478" s="151" t="s">
        <v>1089</v>
      </c>
      <c r="C478" s="151" t="s">
        <v>2229</v>
      </c>
      <c r="D478" s="151" t="s">
        <v>1091</v>
      </c>
      <c r="E478" s="152" t="s">
        <v>6568</v>
      </c>
      <c r="F478" s="92" t="s">
        <v>1796</v>
      </c>
      <c r="G478" s="92" t="s">
        <v>1093</v>
      </c>
      <c r="H478" s="92" t="s">
        <v>7089</v>
      </c>
      <c r="I478" s="92" t="s">
        <v>1093</v>
      </c>
      <c r="J478" s="92" t="s">
        <v>7090</v>
      </c>
      <c r="K478" s="92" t="s">
        <v>1093</v>
      </c>
      <c r="L478" s="157">
        <v>29376.95</v>
      </c>
      <c r="M478" s="92" t="s">
        <v>1978</v>
      </c>
      <c r="N478" s="157">
        <v>282661435.89184099</v>
      </c>
      <c r="O478" s="92" t="s">
        <v>9991</v>
      </c>
    </row>
    <row r="479" spans="1:15" ht="60" customHeight="1">
      <c r="A479" s="92" t="s">
        <v>2231</v>
      </c>
      <c r="B479" s="151" t="s">
        <v>1089</v>
      </c>
      <c r="C479" s="151" t="s">
        <v>2232</v>
      </c>
      <c r="D479" s="151" t="s">
        <v>1091</v>
      </c>
      <c r="E479" s="152" t="s">
        <v>1096</v>
      </c>
      <c r="F479" s="92" t="s">
        <v>1100</v>
      </c>
      <c r="G479" s="92" t="s">
        <v>1093</v>
      </c>
      <c r="H479" s="92" t="s">
        <v>7091</v>
      </c>
      <c r="I479" s="92" t="s">
        <v>1093</v>
      </c>
      <c r="J479" s="92" t="s">
        <v>7092</v>
      </c>
      <c r="K479" s="92" t="s">
        <v>1093</v>
      </c>
      <c r="L479" s="157">
        <v>29359.83</v>
      </c>
      <c r="M479" s="92" t="s">
        <v>1978</v>
      </c>
      <c r="N479" s="157">
        <v>282690795.72184098</v>
      </c>
      <c r="O479" s="92" t="s">
        <v>2189</v>
      </c>
    </row>
    <row r="480" spans="1:15" ht="24" customHeight="1">
      <c r="A480" s="92" t="s">
        <v>2241</v>
      </c>
      <c r="B480" s="151" t="s">
        <v>1126</v>
      </c>
      <c r="C480" s="151" t="s">
        <v>2242</v>
      </c>
      <c r="D480" s="151" t="s">
        <v>1091</v>
      </c>
      <c r="E480" s="152" t="s">
        <v>1137</v>
      </c>
      <c r="F480" s="92" t="s">
        <v>2243</v>
      </c>
      <c r="G480" s="92" t="s">
        <v>1093</v>
      </c>
      <c r="H480" s="92" t="s">
        <v>7093</v>
      </c>
      <c r="I480" s="92" t="s">
        <v>1093</v>
      </c>
      <c r="J480" s="92" t="s">
        <v>7094</v>
      </c>
      <c r="K480" s="92" t="s">
        <v>1093</v>
      </c>
      <c r="L480" s="157">
        <v>29279.25</v>
      </c>
      <c r="M480" s="92" t="s">
        <v>1978</v>
      </c>
      <c r="N480" s="157">
        <v>282720074.97184098</v>
      </c>
      <c r="O480" s="92" t="s">
        <v>2194</v>
      </c>
    </row>
    <row r="481" spans="1:15" ht="24" customHeight="1">
      <c r="A481" s="92" t="s">
        <v>2298</v>
      </c>
      <c r="B481" s="151" t="s">
        <v>1101</v>
      </c>
      <c r="C481" s="151" t="s">
        <v>2299</v>
      </c>
      <c r="D481" s="151" t="s">
        <v>513</v>
      </c>
      <c r="E481" s="152" t="s">
        <v>1096</v>
      </c>
      <c r="F481" s="92" t="s">
        <v>2300</v>
      </c>
      <c r="G481" s="92" t="s">
        <v>534</v>
      </c>
      <c r="H481" s="92" t="s">
        <v>7095</v>
      </c>
      <c r="I481" s="92" t="s">
        <v>7096</v>
      </c>
      <c r="J481" s="92" t="s">
        <v>7097</v>
      </c>
      <c r="K481" s="92" t="s">
        <v>1217</v>
      </c>
      <c r="L481" s="157">
        <v>29227.476402928802</v>
      </c>
      <c r="M481" s="92" t="s">
        <v>1978</v>
      </c>
      <c r="N481" s="157">
        <v>282749302.44824398</v>
      </c>
      <c r="O481" s="92" t="s">
        <v>2198</v>
      </c>
    </row>
    <row r="482" spans="1:15" ht="108" customHeight="1">
      <c r="A482" s="92" t="s">
        <v>2245</v>
      </c>
      <c r="B482" s="151" t="s">
        <v>1089</v>
      </c>
      <c r="C482" s="151" t="s">
        <v>2246</v>
      </c>
      <c r="D482" s="151" t="s">
        <v>1091</v>
      </c>
      <c r="E482" s="152" t="s">
        <v>1096</v>
      </c>
      <c r="F482" s="92" t="s">
        <v>1157</v>
      </c>
      <c r="G482" s="92" t="s">
        <v>1093</v>
      </c>
      <c r="H482" s="92" t="s">
        <v>7098</v>
      </c>
      <c r="I482" s="92" t="s">
        <v>1093</v>
      </c>
      <c r="J482" s="92" t="s">
        <v>7099</v>
      </c>
      <c r="K482" s="92" t="s">
        <v>1093</v>
      </c>
      <c r="L482" s="157">
        <v>29196</v>
      </c>
      <c r="M482" s="92" t="s">
        <v>1978</v>
      </c>
      <c r="N482" s="157">
        <v>282778498.44824398</v>
      </c>
      <c r="O482" s="92" t="s">
        <v>2201</v>
      </c>
    </row>
    <row r="483" spans="1:15" ht="24" customHeight="1">
      <c r="A483" s="92" t="s">
        <v>2199</v>
      </c>
      <c r="B483" s="151" t="s">
        <v>1089</v>
      </c>
      <c r="C483" s="151" t="s">
        <v>2200</v>
      </c>
      <c r="D483" s="151" t="s">
        <v>1095</v>
      </c>
      <c r="E483" s="152" t="s">
        <v>1096</v>
      </c>
      <c r="F483" s="92" t="s">
        <v>1100</v>
      </c>
      <c r="G483" s="92" t="s">
        <v>1093</v>
      </c>
      <c r="H483" s="92" t="s">
        <v>7100</v>
      </c>
      <c r="I483" s="92" t="s">
        <v>1093</v>
      </c>
      <c r="J483" s="92" t="s">
        <v>7101</v>
      </c>
      <c r="K483" s="92" t="s">
        <v>1093</v>
      </c>
      <c r="L483" s="157">
        <v>28723.919999999998</v>
      </c>
      <c r="M483" s="92" t="s">
        <v>1978</v>
      </c>
      <c r="N483" s="157">
        <v>282807222.36824399</v>
      </c>
      <c r="O483" s="92" t="s">
        <v>2209</v>
      </c>
    </row>
    <row r="484" spans="1:15" ht="36" customHeight="1">
      <c r="A484" s="92" t="s">
        <v>2256</v>
      </c>
      <c r="B484" s="151" t="s">
        <v>1101</v>
      </c>
      <c r="C484" s="151" t="s">
        <v>2257</v>
      </c>
      <c r="D484" s="151" t="s">
        <v>1091</v>
      </c>
      <c r="E484" s="152" t="s">
        <v>1167</v>
      </c>
      <c r="F484" s="92" t="s">
        <v>2258</v>
      </c>
      <c r="G484" s="92" t="s">
        <v>1093</v>
      </c>
      <c r="H484" s="92" t="s">
        <v>7102</v>
      </c>
      <c r="I484" s="92" t="s">
        <v>1093</v>
      </c>
      <c r="J484" s="92" t="s">
        <v>7103</v>
      </c>
      <c r="K484" s="92" t="s">
        <v>1093</v>
      </c>
      <c r="L484" s="157">
        <v>28632.1363695</v>
      </c>
      <c r="M484" s="92" t="s">
        <v>1978</v>
      </c>
      <c r="N484" s="157">
        <v>282835854.504614</v>
      </c>
      <c r="O484" s="92" t="s">
        <v>2212</v>
      </c>
    </row>
    <row r="485" spans="1:15" ht="24" customHeight="1">
      <c r="A485" s="92" t="s">
        <v>2272</v>
      </c>
      <c r="B485" s="151" t="s">
        <v>1101</v>
      </c>
      <c r="C485" s="151" t="s">
        <v>2273</v>
      </c>
      <c r="D485" s="151" t="s">
        <v>1091</v>
      </c>
      <c r="E485" s="152" t="s">
        <v>1160</v>
      </c>
      <c r="F485" s="92" t="s">
        <v>2274</v>
      </c>
      <c r="G485" s="92" t="s">
        <v>1093</v>
      </c>
      <c r="H485" s="92" t="s">
        <v>7104</v>
      </c>
      <c r="I485" s="92" t="s">
        <v>1093</v>
      </c>
      <c r="J485" s="92" t="s">
        <v>7105</v>
      </c>
      <c r="K485" s="92" t="s">
        <v>1093</v>
      </c>
      <c r="L485" s="157">
        <v>28624.749059999998</v>
      </c>
      <c r="M485" s="92" t="s">
        <v>1978</v>
      </c>
      <c r="N485" s="157">
        <v>282864479.25367397</v>
      </c>
      <c r="O485" s="92" t="s">
        <v>2215</v>
      </c>
    </row>
    <row r="486" spans="1:15" ht="24" customHeight="1">
      <c r="A486" s="92" t="s">
        <v>2266</v>
      </c>
      <c r="B486" s="151" t="s">
        <v>1089</v>
      </c>
      <c r="C486" s="151" t="s">
        <v>2203</v>
      </c>
      <c r="D486" s="151" t="s">
        <v>1091</v>
      </c>
      <c r="E486" s="152" t="s">
        <v>1109</v>
      </c>
      <c r="F486" s="92" t="s">
        <v>2204</v>
      </c>
      <c r="G486" s="92" t="s">
        <v>1093</v>
      </c>
      <c r="H486" s="92" t="s">
        <v>7106</v>
      </c>
      <c r="I486" s="92" t="s">
        <v>1093</v>
      </c>
      <c r="J486" s="92" t="s">
        <v>7107</v>
      </c>
      <c r="K486" s="92" t="s">
        <v>1093</v>
      </c>
      <c r="L486" s="157">
        <v>28608.080000000002</v>
      </c>
      <c r="M486" s="92" t="s">
        <v>1978</v>
      </c>
      <c r="N486" s="157">
        <v>282893087.33367401</v>
      </c>
      <c r="O486" s="92" t="s">
        <v>2218</v>
      </c>
    </row>
    <row r="487" spans="1:15" ht="36" customHeight="1">
      <c r="A487" s="92" t="s">
        <v>2202</v>
      </c>
      <c r="B487" s="151" t="s">
        <v>1089</v>
      </c>
      <c r="C487" s="151" t="s">
        <v>2203</v>
      </c>
      <c r="D487" s="151" t="s">
        <v>1095</v>
      </c>
      <c r="E487" s="152" t="s">
        <v>1109</v>
      </c>
      <c r="F487" s="92" t="s">
        <v>2204</v>
      </c>
      <c r="G487" s="92" t="s">
        <v>1093</v>
      </c>
      <c r="H487" s="92" t="s">
        <v>7106</v>
      </c>
      <c r="I487" s="92" t="s">
        <v>1093</v>
      </c>
      <c r="J487" s="92" t="s">
        <v>7107</v>
      </c>
      <c r="K487" s="92" t="s">
        <v>1093</v>
      </c>
      <c r="L487" s="157">
        <v>28608.080000000002</v>
      </c>
      <c r="M487" s="92" t="s">
        <v>1978</v>
      </c>
      <c r="N487" s="157">
        <v>282921695.413674</v>
      </c>
      <c r="O487" s="92" t="s">
        <v>2218</v>
      </c>
    </row>
    <row r="488" spans="1:15" ht="48" customHeight="1">
      <c r="A488" s="92" t="s">
        <v>2277</v>
      </c>
      <c r="B488" s="151" t="s">
        <v>1126</v>
      </c>
      <c r="C488" s="151" t="s">
        <v>2278</v>
      </c>
      <c r="D488" s="151" t="s">
        <v>1091</v>
      </c>
      <c r="E488" s="152" t="s">
        <v>1096</v>
      </c>
      <c r="F488" s="92" t="s">
        <v>2279</v>
      </c>
      <c r="G488" s="92" t="s">
        <v>1093</v>
      </c>
      <c r="H488" s="92" t="s">
        <v>7108</v>
      </c>
      <c r="I488" s="92" t="s">
        <v>1093</v>
      </c>
      <c r="J488" s="92" t="s">
        <v>7109</v>
      </c>
      <c r="K488" s="92" t="s">
        <v>1093</v>
      </c>
      <c r="L488" s="157">
        <v>28185.57</v>
      </c>
      <c r="M488" s="92" t="s">
        <v>1978</v>
      </c>
      <c r="N488" s="157">
        <v>282949880.98367399</v>
      </c>
      <c r="O488" s="92" t="s">
        <v>2223</v>
      </c>
    </row>
    <row r="489" spans="1:15" ht="24" customHeight="1">
      <c r="A489" s="92" t="s">
        <v>635</v>
      </c>
      <c r="B489" s="151" t="s">
        <v>1101</v>
      </c>
      <c r="C489" s="151" t="s">
        <v>636</v>
      </c>
      <c r="D489" s="151" t="s">
        <v>513</v>
      </c>
      <c r="E489" s="152" t="s">
        <v>1096</v>
      </c>
      <c r="F489" s="92" t="s">
        <v>9992</v>
      </c>
      <c r="G489" s="92" t="s">
        <v>534</v>
      </c>
      <c r="H489" s="92" t="s">
        <v>7116</v>
      </c>
      <c r="I489" s="92" t="s">
        <v>7117</v>
      </c>
      <c r="J489" s="92" t="s">
        <v>9993</v>
      </c>
      <c r="K489" s="92" t="s">
        <v>1217</v>
      </c>
      <c r="L489" s="157">
        <v>28175.018390521309</v>
      </c>
      <c r="M489" s="92" t="s">
        <v>1978</v>
      </c>
      <c r="N489" s="157">
        <v>282978056.002065</v>
      </c>
      <c r="O489" s="92" t="s">
        <v>2227</v>
      </c>
    </row>
    <row r="490" spans="1:15" ht="24" customHeight="1">
      <c r="A490" s="92" t="s">
        <v>2386</v>
      </c>
      <c r="B490" s="151" t="s">
        <v>1089</v>
      </c>
      <c r="C490" s="151" t="s">
        <v>2387</v>
      </c>
      <c r="D490" s="151" t="s">
        <v>1311</v>
      </c>
      <c r="E490" s="152" t="s">
        <v>1312</v>
      </c>
      <c r="F490" s="92" t="s">
        <v>1313</v>
      </c>
      <c r="G490" s="92" t="s">
        <v>1093</v>
      </c>
      <c r="H490" s="92" t="s">
        <v>2388</v>
      </c>
      <c r="I490" s="92" t="s">
        <v>1093</v>
      </c>
      <c r="J490" s="92" t="s">
        <v>2389</v>
      </c>
      <c r="K490" s="92" t="s">
        <v>1093</v>
      </c>
      <c r="L490" s="157">
        <v>28164.345000000001</v>
      </c>
      <c r="M490" s="92" t="s">
        <v>1978</v>
      </c>
      <c r="N490" s="157">
        <v>283006220.34706497</v>
      </c>
      <c r="O490" s="92" t="s">
        <v>2230</v>
      </c>
    </row>
    <row r="491" spans="1:15" ht="36" customHeight="1">
      <c r="A491" s="92" t="s">
        <v>2281</v>
      </c>
      <c r="B491" s="151" t="s">
        <v>1089</v>
      </c>
      <c r="C491" s="151" t="s">
        <v>2282</v>
      </c>
      <c r="D491" s="151" t="s">
        <v>1091</v>
      </c>
      <c r="E491" s="152" t="s">
        <v>1109</v>
      </c>
      <c r="F491" s="92" t="s">
        <v>1119</v>
      </c>
      <c r="G491" s="92" t="s">
        <v>1093</v>
      </c>
      <c r="H491" s="92" t="s">
        <v>7110</v>
      </c>
      <c r="I491" s="92" t="s">
        <v>1093</v>
      </c>
      <c r="J491" s="92" t="s">
        <v>7111</v>
      </c>
      <c r="K491" s="92" t="s">
        <v>1093</v>
      </c>
      <c r="L491" s="157">
        <v>28139.759999999998</v>
      </c>
      <c r="M491" s="92" t="s">
        <v>1978</v>
      </c>
      <c r="N491" s="157">
        <v>283034360.10706502</v>
      </c>
      <c r="O491" s="92" t="s">
        <v>2233</v>
      </c>
    </row>
    <row r="492" spans="1:15" ht="60" customHeight="1">
      <c r="A492" s="92" t="s">
        <v>2216</v>
      </c>
      <c r="B492" s="151" t="s">
        <v>1089</v>
      </c>
      <c r="C492" s="151" t="s">
        <v>2217</v>
      </c>
      <c r="D492" s="151" t="s">
        <v>1095</v>
      </c>
      <c r="E492" s="152" t="s">
        <v>1109</v>
      </c>
      <c r="F492" s="92" t="s">
        <v>1100</v>
      </c>
      <c r="G492" s="92" t="s">
        <v>1093</v>
      </c>
      <c r="H492" s="92" t="s">
        <v>7112</v>
      </c>
      <c r="I492" s="92" t="s">
        <v>1093</v>
      </c>
      <c r="J492" s="92" t="s">
        <v>7113</v>
      </c>
      <c r="K492" s="92" t="s">
        <v>1093</v>
      </c>
      <c r="L492" s="157">
        <v>28091.07</v>
      </c>
      <c r="M492" s="92" t="s">
        <v>1978</v>
      </c>
      <c r="N492" s="157">
        <v>283062451.17706501</v>
      </c>
      <c r="O492" s="92" t="s">
        <v>2238</v>
      </c>
    </row>
    <row r="493" spans="1:15" ht="24" customHeight="1">
      <c r="A493" s="92" t="s">
        <v>2159</v>
      </c>
      <c r="B493" s="151" t="s">
        <v>1558</v>
      </c>
      <c r="C493" s="151" t="s">
        <v>2160</v>
      </c>
      <c r="D493" s="151" t="s">
        <v>1091</v>
      </c>
      <c r="E493" s="152" t="s">
        <v>1429</v>
      </c>
      <c r="F493" s="92" t="s">
        <v>2161</v>
      </c>
      <c r="G493" s="92" t="s">
        <v>1093</v>
      </c>
      <c r="H493" s="92" t="s">
        <v>7114</v>
      </c>
      <c r="I493" s="92" t="s">
        <v>1093</v>
      </c>
      <c r="J493" s="92" t="s">
        <v>7115</v>
      </c>
      <c r="K493" s="92" t="s">
        <v>1093</v>
      </c>
      <c r="L493" s="157">
        <v>27973.944108</v>
      </c>
      <c r="M493" s="92" t="s">
        <v>1978</v>
      </c>
      <c r="N493" s="157">
        <v>283090425.12117302</v>
      </c>
      <c r="O493" s="92" t="s">
        <v>2240</v>
      </c>
    </row>
    <row r="494" spans="1:15" ht="24" customHeight="1">
      <c r="A494" s="92" t="s">
        <v>2383</v>
      </c>
      <c r="B494" s="151" t="s">
        <v>1101</v>
      </c>
      <c r="C494" s="151" t="s">
        <v>2384</v>
      </c>
      <c r="D494" s="151" t="s">
        <v>513</v>
      </c>
      <c r="E494" s="152" t="s">
        <v>1096</v>
      </c>
      <c r="F494" s="92" t="s">
        <v>7118</v>
      </c>
      <c r="G494" s="92" t="s">
        <v>534</v>
      </c>
      <c r="H494" s="92" t="s">
        <v>7119</v>
      </c>
      <c r="I494" s="92" t="s">
        <v>7120</v>
      </c>
      <c r="J494" s="92" t="s">
        <v>7121</v>
      </c>
      <c r="K494" s="92" t="s">
        <v>1217</v>
      </c>
      <c r="L494" s="157">
        <v>27661.156663976941</v>
      </c>
      <c r="M494" s="92" t="s">
        <v>1978</v>
      </c>
      <c r="N494" s="157">
        <v>283118086.27783698</v>
      </c>
      <c r="O494" s="92" t="s">
        <v>2244</v>
      </c>
    </row>
    <row r="495" spans="1:15" ht="24" customHeight="1">
      <c r="A495" s="92" t="s">
        <v>2239</v>
      </c>
      <c r="B495" s="151" t="s">
        <v>1089</v>
      </c>
      <c r="C495" s="151" t="s">
        <v>1993</v>
      </c>
      <c r="D495" s="151" t="s">
        <v>1095</v>
      </c>
      <c r="E495" s="152" t="s">
        <v>1344</v>
      </c>
      <c r="F495" s="92" t="s">
        <v>1097</v>
      </c>
      <c r="G495" s="92" t="s">
        <v>1093</v>
      </c>
      <c r="H495" s="92" t="s">
        <v>6894</v>
      </c>
      <c r="I495" s="92" t="s">
        <v>1093</v>
      </c>
      <c r="J495" s="92" t="s">
        <v>6894</v>
      </c>
      <c r="K495" s="92" t="s">
        <v>1093</v>
      </c>
      <c r="L495" s="157">
        <v>27625</v>
      </c>
      <c r="M495" s="92" t="s">
        <v>1978</v>
      </c>
      <c r="N495" s="157">
        <v>283145711.27783698</v>
      </c>
      <c r="O495" s="92" t="s">
        <v>2247</v>
      </c>
    </row>
    <row r="496" spans="1:15" ht="24" customHeight="1">
      <c r="A496" s="92" t="s">
        <v>2003</v>
      </c>
      <c r="B496" s="151" t="s">
        <v>1089</v>
      </c>
      <c r="C496" s="151" t="s">
        <v>2004</v>
      </c>
      <c r="D496" s="151" t="s">
        <v>1091</v>
      </c>
      <c r="E496" s="152" t="s">
        <v>1109</v>
      </c>
      <c r="F496" s="92" t="s">
        <v>3882</v>
      </c>
      <c r="G496" s="92" t="s">
        <v>1093</v>
      </c>
      <c r="H496" s="92" t="s">
        <v>7122</v>
      </c>
      <c r="I496" s="92" t="s">
        <v>1093</v>
      </c>
      <c r="J496" s="92" t="s">
        <v>7123</v>
      </c>
      <c r="K496" s="92" t="s">
        <v>1093</v>
      </c>
      <c r="L496" s="157">
        <v>27514.62</v>
      </c>
      <c r="M496" s="92" t="s">
        <v>1978</v>
      </c>
      <c r="N496" s="157">
        <v>283173225.89783698</v>
      </c>
      <c r="O496" s="92" t="s">
        <v>2252</v>
      </c>
    </row>
    <row r="497" spans="1:15" ht="24" customHeight="1">
      <c r="A497" s="92" t="s">
        <v>2253</v>
      </c>
      <c r="B497" s="151" t="s">
        <v>1089</v>
      </c>
      <c r="C497" s="151" t="s">
        <v>2254</v>
      </c>
      <c r="D497" s="151" t="s">
        <v>1095</v>
      </c>
      <c r="E497" s="152" t="s">
        <v>1109</v>
      </c>
      <c r="F497" s="92" t="s">
        <v>1097</v>
      </c>
      <c r="G497" s="92" t="s">
        <v>1093</v>
      </c>
      <c r="H497" s="92" t="s">
        <v>7124</v>
      </c>
      <c r="I497" s="92" t="s">
        <v>1093</v>
      </c>
      <c r="J497" s="92" t="s">
        <v>7124</v>
      </c>
      <c r="K497" s="92" t="s">
        <v>1093</v>
      </c>
      <c r="L497" s="157">
        <v>27425</v>
      </c>
      <c r="M497" s="92" t="s">
        <v>1978</v>
      </c>
      <c r="N497" s="157">
        <v>283200650.89783698</v>
      </c>
      <c r="O497" s="92" t="s">
        <v>2255</v>
      </c>
    </row>
    <row r="498" spans="1:15" ht="36" customHeight="1">
      <c r="A498" s="92" t="s">
        <v>2304</v>
      </c>
      <c r="B498" s="151" t="s">
        <v>1126</v>
      </c>
      <c r="C498" s="151" t="s">
        <v>2305</v>
      </c>
      <c r="D498" s="151" t="s">
        <v>1091</v>
      </c>
      <c r="E498" s="152" t="s">
        <v>1096</v>
      </c>
      <c r="F498" s="92" t="s">
        <v>2306</v>
      </c>
      <c r="G498" s="92" t="s">
        <v>1093</v>
      </c>
      <c r="H498" s="92" t="s">
        <v>7125</v>
      </c>
      <c r="I498" s="92" t="s">
        <v>1093</v>
      </c>
      <c r="J498" s="92" t="s">
        <v>7126</v>
      </c>
      <c r="K498" s="92" t="s">
        <v>1093</v>
      </c>
      <c r="L498" s="157">
        <v>27316.607088186</v>
      </c>
      <c r="M498" s="92" t="s">
        <v>1978</v>
      </c>
      <c r="N498" s="157">
        <v>283227967.50492501</v>
      </c>
      <c r="O498" s="92" t="s">
        <v>2259</v>
      </c>
    </row>
    <row r="499" spans="1:15" ht="24" customHeight="1">
      <c r="A499" s="92" t="s">
        <v>1063</v>
      </c>
      <c r="B499" s="151" t="s">
        <v>1126</v>
      </c>
      <c r="C499" s="151" t="s">
        <v>491</v>
      </c>
      <c r="D499" s="151" t="s">
        <v>1127</v>
      </c>
      <c r="E499" s="152" t="s">
        <v>254</v>
      </c>
      <c r="F499" s="92" t="s">
        <v>7127</v>
      </c>
      <c r="G499" s="92" t="s">
        <v>1093</v>
      </c>
      <c r="H499" s="92" t="s">
        <v>7128</v>
      </c>
      <c r="I499" s="92" t="s">
        <v>1093</v>
      </c>
      <c r="J499" s="92" t="s">
        <v>7129</v>
      </c>
      <c r="K499" s="92" t="s">
        <v>1093</v>
      </c>
      <c r="L499" s="157">
        <v>27250.418984583001</v>
      </c>
      <c r="M499" s="92" t="s">
        <v>1978</v>
      </c>
      <c r="N499" s="157">
        <v>283255217.92391002</v>
      </c>
      <c r="O499" s="92" t="s">
        <v>2265</v>
      </c>
    </row>
    <row r="500" spans="1:15" ht="24" customHeight="1">
      <c r="A500" s="92" t="s">
        <v>2415</v>
      </c>
      <c r="B500" s="151" t="s">
        <v>1089</v>
      </c>
      <c r="C500" s="151" t="s">
        <v>2416</v>
      </c>
      <c r="D500" s="151" t="s">
        <v>1311</v>
      </c>
      <c r="E500" s="152" t="s">
        <v>1312</v>
      </c>
      <c r="F500" s="92" t="s">
        <v>1313</v>
      </c>
      <c r="G500" s="92" t="s">
        <v>1093</v>
      </c>
      <c r="H500" s="92" t="s">
        <v>2417</v>
      </c>
      <c r="I500" s="92" t="s">
        <v>1093</v>
      </c>
      <c r="J500" s="92" t="s">
        <v>2418</v>
      </c>
      <c r="K500" s="92" t="s">
        <v>1093</v>
      </c>
      <c r="L500" s="157">
        <v>27189.282999999999</v>
      </c>
      <c r="M500" s="92" t="s">
        <v>1978</v>
      </c>
      <c r="N500" s="157">
        <v>283282407.20691001</v>
      </c>
      <c r="O500" s="92" t="s">
        <v>2267</v>
      </c>
    </row>
    <row r="501" spans="1:15" ht="24" customHeight="1">
      <c r="A501" s="92" t="s">
        <v>2313</v>
      </c>
      <c r="B501" s="151" t="s">
        <v>1558</v>
      </c>
      <c r="C501" s="151" t="s">
        <v>2314</v>
      </c>
      <c r="D501" s="151" t="s">
        <v>1091</v>
      </c>
      <c r="E501" s="152" t="s">
        <v>1137</v>
      </c>
      <c r="F501" s="92" t="s">
        <v>2315</v>
      </c>
      <c r="G501" s="92" t="s">
        <v>1093</v>
      </c>
      <c r="H501" s="92" t="s">
        <v>7130</v>
      </c>
      <c r="I501" s="92" t="s">
        <v>1093</v>
      </c>
      <c r="J501" s="92" t="s">
        <v>7131</v>
      </c>
      <c r="K501" s="92" t="s">
        <v>1093</v>
      </c>
      <c r="L501" s="157">
        <v>27169.200000000001</v>
      </c>
      <c r="M501" s="92" t="s">
        <v>1978</v>
      </c>
      <c r="N501" s="157">
        <v>283309576.40691</v>
      </c>
      <c r="O501" s="92" t="s">
        <v>2271</v>
      </c>
    </row>
    <row r="502" spans="1:15" ht="24" customHeight="1">
      <c r="A502" s="92" t="s">
        <v>2419</v>
      </c>
      <c r="B502" s="151" t="s">
        <v>1089</v>
      </c>
      <c r="C502" s="151" t="s">
        <v>2420</v>
      </c>
      <c r="D502" s="151" t="s">
        <v>1311</v>
      </c>
      <c r="E502" s="152" t="s">
        <v>1312</v>
      </c>
      <c r="F502" s="92" t="s">
        <v>1313</v>
      </c>
      <c r="G502" s="92" t="s">
        <v>1093</v>
      </c>
      <c r="H502" s="92" t="s">
        <v>2421</v>
      </c>
      <c r="I502" s="92" t="s">
        <v>1093</v>
      </c>
      <c r="J502" s="92" t="s">
        <v>2422</v>
      </c>
      <c r="K502" s="92" t="s">
        <v>1093</v>
      </c>
      <c r="L502" s="157">
        <v>27138.385999999999</v>
      </c>
      <c r="M502" s="92" t="s">
        <v>1978</v>
      </c>
      <c r="N502" s="157">
        <v>283336714.79290998</v>
      </c>
      <c r="O502" s="92" t="s">
        <v>2275</v>
      </c>
    </row>
    <row r="503" spans="1:15" ht="96" customHeight="1">
      <c r="A503" s="92" t="s">
        <v>2424</v>
      </c>
      <c r="B503" s="151" t="s">
        <v>1089</v>
      </c>
      <c r="C503" s="151" t="s">
        <v>2425</v>
      </c>
      <c r="D503" s="151" t="s">
        <v>1311</v>
      </c>
      <c r="E503" s="152" t="s">
        <v>1312</v>
      </c>
      <c r="F503" s="92" t="s">
        <v>1313</v>
      </c>
      <c r="G503" s="92" t="s">
        <v>1093</v>
      </c>
      <c r="H503" s="92" t="s">
        <v>2421</v>
      </c>
      <c r="I503" s="92" t="s">
        <v>1093</v>
      </c>
      <c r="J503" s="92" t="s">
        <v>2422</v>
      </c>
      <c r="K503" s="92" t="s">
        <v>1093</v>
      </c>
      <c r="L503" s="157">
        <v>27138.385999999999</v>
      </c>
      <c r="M503" s="92" t="s">
        <v>1978</v>
      </c>
      <c r="N503" s="157">
        <v>283363853.17891002</v>
      </c>
      <c r="O503" s="92" t="s">
        <v>2276</v>
      </c>
    </row>
    <row r="504" spans="1:15" ht="24" customHeight="1">
      <c r="A504" s="92" t="s">
        <v>2339</v>
      </c>
      <c r="B504" s="151" t="s">
        <v>1101</v>
      </c>
      <c r="C504" s="151" t="s">
        <v>2340</v>
      </c>
      <c r="D504" s="151" t="s">
        <v>513</v>
      </c>
      <c r="E504" s="152" t="s">
        <v>1096</v>
      </c>
      <c r="F504" s="92" t="s">
        <v>1822</v>
      </c>
      <c r="G504" s="92" t="s">
        <v>534</v>
      </c>
      <c r="H504" s="92" t="s">
        <v>7132</v>
      </c>
      <c r="I504" s="92" t="s">
        <v>7133</v>
      </c>
      <c r="J504" s="92" t="s">
        <v>7134</v>
      </c>
      <c r="K504" s="92" t="s">
        <v>1217</v>
      </c>
      <c r="L504" s="157">
        <v>27073.044008908808</v>
      </c>
      <c r="M504" s="92" t="s">
        <v>1978</v>
      </c>
      <c r="N504" s="157">
        <v>283390926.22291899</v>
      </c>
      <c r="O504" s="92" t="s">
        <v>2280</v>
      </c>
    </row>
    <row r="505" spans="1:15" ht="24" customHeight="1">
      <c r="A505" s="92" t="s">
        <v>2431</v>
      </c>
      <c r="B505" s="151" t="s">
        <v>1089</v>
      </c>
      <c r="C505" s="151" t="s">
        <v>2432</v>
      </c>
      <c r="D505" s="151" t="s">
        <v>1311</v>
      </c>
      <c r="E505" s="152" t="s">
        <v>1312</v>
      </c>
      <c r="F505" s="92" t="s">
        <v>1097</v>
      </c>
      <c r="G505" s="92" t="s">
        <v>1093</v>
      </c>
      <c r="H505" s="92" t="s">
        <v>2433</v>
      </c>
      <c r="I505" s="92" t="s">
        <v>1093</v>
      </c>
      <c r="J505" s="92" t="s">
        <v>2433</v>
      </c>
      <c r="K505" s="92" t="s">
        <v>1093</v>
      </c>
      <c r="L505" s="157">
        <v>27045.46</v>
      </c>
      <c r="M505" s="92" t="s">
        <v>1978</v>
      </c>
      <c r="N505" s="157">
        <v>283417971.68291903</v>
      </c>
      <c r="O505" s="92" t="s">
        <v>2284</v>
      </c>
    </row>
    <row r="506" spans="1:15" ht="60" customHeight="1">
      <c r="A506" s="92" t="s">
        <v>2264</v>
      </c>
      <c r="B506" s="151" t="s">
        <v>1089</v>
      </c>
      <c r="C506" s="151" t="s">
        <v>1808</v>
      </c>
      <c r="D506" s="151" t="s">
        <v>1095</v>
      </c>
      <c r="E506" s="152" t="s">
        <v>1109</v>
      </c>
      <c r="F506" s="92" t="s">
        <v>1100</v>
      </c>
      <c r="G506" s="92" t="s">
        <v>1093</v>
      </c>
      <c r="H506" s="92" t="s">
        <v>7135</v>
      </c>
      <c r="I506" s="92" t="s">
        <v>1093</v>
      </c>
      <c r="J506" s="92" t="s">
        <v>7136</v>
      </c>
      <c r="K506" s="92" t="s">
        <v>1093</v>
      </c>
      <c r="L506" s="157">
        <v>27000</v>
      </c>
      <c r="M506" s="92" t="s">
        <v>1978</v>
      </c>
      <c r="N506" s="157">
        <v>283444971.68291903</v>
      </c>
      <c r="O506" s="92" t="s">
        <v>2284</v>
      </c>
    </row>
    <row r="507" spans="1:15" ht="24" customHeight="1">
      <c r="A507" s="92" t="s">
        <v>3372</v>
      </c>
      <c r="B507" s="151" t="s">
        <v>1126</v>
      </c>
      <c r="C507" s="151" t="s">
        <v>3373</v>
      </c>
      <c r="D507" s="151" t="s">
        <v>1091</v>
      </c>
      <c r="E507" s="152" t="s">
        <v>3374</v>
      </c>
      <c r="F507" s="92" t="s">
        <v>9994</v>
      </c>
      <c r="G507" s="92" t="s">
        <v>1093</v>
      </c>
      <c r="H507" s="92" t="s">
        <v>7137</v>
      </c>
      <c r="I507" s="92" t="s">
        <v>1093</v>
      </c>
      <c r="J507" s="92" t="s">
        <v>9995</v>
      </c>
      <c r="K507" s="92" t="s">
        <v>1093</v>
      </c>
      <c r="L507" s="157">
        <v>26989.495432</v>
      </c>
      <c r="M507" s="92" t="s">
        <v>1978</v>
      </c>
      <c r="N507" s="157">
        <v>283471961.17835099</v>
      </c>
      <c r="O507" s="92" t="s">
        <v>2285</v>
      </c>
    </row>
    <row r="508" spans="1:15" ht="24" customHeight="1">
      <c r="A508" s="92" t="s">
        <v>2268</v>
      </c>
      <c r="B508" s="151" t="s">
        <v>1089</v>
      </c>
      <c r="C508" s="151" t="s">
        <v>2269</v>
      </c>
      <c r="D508" s="151" t="s">
        <v>1095</v>
      </c>
      <c r="E508" s="152" t="s">
        <v>1109</v>
      </c>
      <c r="F508" s="92" t="s">
        <v>2270</v>
      </c>
      <c r="G508" s="92" t="s">
        <v>1093</v>
      </c>
      <c r="H508" s="92" t="s">
        <v>7106</v>
      </c>
      <c r="I508" s="92" t="s">
        <v>1093</v>
      </c>
      <c r="J508" s="92" t="s">
        <v>7138</v>
      </c>
      <c r="K508" s="92" t="s">
        <v>1093</v>
      </c>
      <c r="L508" s="157">
        <v>26968.799999999999</v>
      </c>
      <c r="M508" s="92" t="s">
        <v>1978</v>
      </c>
      <c r="N508" s="157">
        <v>283498929.978351</v>
      </c>
      <c r="O508" s="92" t="s">
        <v>2287</v>
      </c>
    </row>
    <row r="509" spans="1:15" ht="24" customHeight="1">
      <c r="A509" s="92" t="s">
        <v>2321</v>
      </c>
      <c r="B509" s="151" t="s">
        <v>1089</v>
      </c>
      <c r="C509" s="151" t="s">
        <v>2322</v>
      </c>
      <c r="D509" s="151" t="s">
        <v>1091</v>
      </c>
      <c r="E509" s="152" t="s">
        <v>1109</v>
      </c>
      <c r="F509" s="92" t="s">
        <v>1119</v>
      </c>
      <c r="G509" s="92" t="s">
        <v>1093</v>
      </c>
      <c r="H509" s="92" t="s">
        <v>7139</v>
      </c>
      <c r="I509" s="92" t="s">
        <v>1093</v>
      </c>
      <c r="J509" s="92" t="s">
        <v>7140</v>
      </c>
      <c r="K509" s="92" t="s">
        <v>1093</v>
      </c>
      <c r="L509" s="157">
        <v>26947.8</v>
      </c>
      <c r="M509" s="92" t="s">
        <v>1978</v>
      </c>
      <c r="N509" s="157">
        <v>283525877.77835101</v>
      </c>
      <c r="O509" s="92" t="s">
        <v>2292</v>
      </c>
    </row>
    <row r="510" spans="1:15" ht="24" customHeight="1">
      <c r="A510" s="92" t="s">
        <v>2435</v>
      </c>
      <c r="B510" s="151" t="s">
        <v>1089</v>
      </c>
      <c r="C510" s="151" t="s">
        <v>2436</v>
      </c>
      <c r="D510" s="151" t="s">
        <v>1311</v>
      </c>
      <c r="E510" s="152" t="s">
        <v>1312</v>
      </c>
      <c r="F510" s="92" t="s">
        <v>1313</v>
      </c>
      <c r="G510" s="92" t="s">
        <v>1093</v>
      </c>
      <c r="H510" s="92" t="s">
        <v>2437</v>
      </c>
      <c r="I510" s="92" t="s">
        <v>1093</v>
      </c>
      <c r="J510" s="92" t="s">
        <v>2438</v>
      </c>
      <c r="K510" s="92" t="s">
        <v>1093</v>
      </c>
      <c r="L510" s="157">
        <v>26889.103999999999</v>
      </c>
      <c r="M510" s="92" t="s">
        <v>1978</v>
      </c>
      <c r="N510" s="157">
        <v>283552766.88235098</v>
      </c>
      <c r="O510" s="92" t="s">
        <v>2297</v>
      </c>
    </row>
    <row r="511" spans="1:15" ht="24" customHeight="1">
      <c r="A511" s="92" t="s">
        <v>2439</v>
      </c>
      <c r="B511" s="151" t="s">
        <v>1089</v>
      </c>
      <c r="C511" s="151" t="s">
        <v>2440</v>
      </c>
      <c r="D511" s="151" t="s">
        <v>1311</v>
      </c>
      <c r="E511" s="152" t="s">
        <v>1312</v>
      </c>
      <c r="F511" s="92" t="s">
        <v>1313</v>
      </c>
      <c r="G511" s="92" t="s">
        <v>1093</v>
      </c>
      <c r="H511" s="92" t="s">
        <v>2437</v>
      </c>
      <c r="I511" s="92" t="s">
        <v>1093</v>
      </c>
      <c r="J511" s="92" t="s">
        <v>2438</v>
      </c>
      <c r="K511" s="92" t="s">
        <v>1093</v>
      </c>
      <c r="L511" s="157">
        <v>26889.103999999999</v>
      </c>
      <c r="M511" s="92" t="s">
        <v>1978</v>
      </c>
      <c r="N511" s="157">
        <v>283579655.98635101</v>
      </c>
      <c r="O511" s="92" t="s">
        <v>2303</v>
      </c>
    </row>
    <row r="512" spans="1:15" ht="24" customHeight="1">
      <c r="A512" s="92" t="s">
        <v>2442</v>
      </c>
      <c r="B512" s="151" t="s">
        <v>1089</v>
      </c>
      <c r="C512" s="151" t="s">
        <v>2443</v>
      </c>
      <c r="D512" s="151" t="s">
        <v>1311</v>
      </c>
      <c r="E512" s="152" t="s">
        <v>1312</v>
      </c>
      <c r="F512" s="92" t="s">
        <v>1313</v>
      </c>
      <c r="G512" s="92" t="s">
        <v>1093</v>
      </c>
      <c r="H512" s="92" t="s">
        <v>2437</v>
      </c>
      <c r="I512" s="92" t="s">
        <v>1093</v>
      </c>
      <c r="J512" s="92" t="s">
        <v>2438</v>
      </c>
      <c r="K512" s="92" t="s">
        <v>1093</v>
      </c>
      <c r="L512" s="157">
        <v>26889.103999999999</v>
      </c>
      <c r="M512" s="92" t="s">
        <v>1978</v>
      </c>
      <c r="N512" s="157">
        <v>283606545.09035099</v>
      </c>
      <c r="O512" s="92" t="s">
        <v>2307</v>
      </c>
    </row>
    <row r="513" spans="1:15" ht="24" customHeight="1">
      <c r="A513" s="92" t="s">
        <v>2445</v>
      </c>
      <c r="B513" s="151" t="s">
        <v>1089</v>
      </c>
      <c r="C513" s="151" t="s">
        <v>2446</v>
      </c>
      <c r="D513" s="151" t="s">
        <v>1311</v>
      </c>
      <c r="E513" s="152" t="s">
        <v>1312</v>
      </c>
      <c r="F513" s="92" t="s">
        <v>1313</v>
      </c>
      <c r="G513" s="92" t="s">
        <v>1093</v>
      </c>
      <c r="H513" s="92" t="s">
        <v>2447</v>
      </c>
      <c r="I513" s="92" t="s">
        <v>1093</v>
      </c>
      <c r="J513" s="92" t="s">
        <v>2448</v>
      </c>
      <c r="K513" s="92" t="s">
        <v>1093</v>
      </c>
      <c r="L513" s="157">
        <v>26847.81</v>
      </c>
      <c r="M513" s="92" t="s">
        <v>1978</v>
      </c>
      <c r="N513" s="157">
        <v>283633392.90035099</v>
      </c>
      <c r="O513" s="92" t="s">
        <v>2312</v>
      </c>
    </row>
    <row r="514" spans="1:15" ht="36" customHeight="1">
      <c r="A514" s="92" t="s">
        <v>2317</v>
      </c>
      <c r="B514" s="151" t="s">
        <v>1101</v>
      </c>
      <c r="C514" s="151" t="s">
        <v>2318</v>
      </c>
      <c r="D514" s="151" t="s">
        <v>1091</v>
      </c>
      <c r="E514" s="152" t="s">
        <v>1137</v>
      </c>
      <c r="F514" s="92" t="s">
        <v>2319</v>
      </c>
      <c r="G514" s="92" t="s">
        <v>1093</v>
      </c>
      <c r="H514" s="92" t="s">
        <v>7141</v>
      </c>
      <c r="I514" s="92" t="s">
        <v>1093</v>
      </c>
      <c r="J514" s="92" t="s">
        <v>7142</v>
      </c>
      <c r="K514" s="92" t="s">
        <v>1093</v>
      </c>
      <c r="L514" s="157">
        <v>26806.705615872001</v>
      </c>
      <c r="M514" s="92" t="s">
        <v>1978</v>
      </c>
      <c r="N514" s="157">
        <v>283660199.60596699</v>
      </c>
      <c r="O514" s="92" t="s">
        <v>2316</v>
      </c>
    </row>
    <row r="515" spans="1:15" ht="36" customHeight="1">
      <c r="A515" s="92" t="s">
        <v>2324</v>
      </c>
      <c r="B515" s="151" t="s">
        <v>1126</v>
      </c>
      <c r="C515" s="151" t="s">
        <v>2325</v>
      </c>
      <c r="D515" s="151" t="s">
        <v>513</v>
      </c>
      <c r="E515" s="152" t="s">
        <v>1096</v>
      </c>
      <c r="F515" s="92" t="s">
        <v>2326</v>
      </c>
      <c r="G515" s="92" t="s">
        <v>1093</v>
      </c>
      <c r="H515" s="92" t="s">
        <v>7143</v>
      </c>
      <c r="I515" s="92" t="s">
        <v>1093</v>
      </c>
      <c r="J515" s="92" t="s">
        <v>7144</v>
      </c>
      <c r="K515" s="92" t="s">
        <v>1093</v>
      </c>
      <c r="L515" s="157">
        <v>26785.423242380002</v>
      </c>
      <c r="M515" s="92" t="s">
        <v>1978</v>
      </c>
      <c r="N515" s="157">
        <v>283686985.02920902</v>
      </c>
      <c r="O515" s="92" t="s">
        <v>2323</v>
      </c>
    </row>
    <row r="516" spans="1:15" ht="48" customHeight="1">
      <c r="A516" s="92" t="s">
        <v>1017</v>
      </c>
      <c r="B516" s="151" t="s">
        <v>1126</v>
      </c>
      <c r="C516" s="151" t="s">
        <v>482</v>
      </c>
      <c r="D516" s="151" t="s">
        <v>1127</v>
      </c>
      <c r="E516" s="152" t="s">
        <v>254</v>
      </c>
      <c r="F516" s="92" t="s">
        <v>7145</v>
      </c>
      <c r="G516" s="92" t="s">
        <v>1093</v>
      </c>
      <c r="H516" s="92" t="s">
        <v>6393</v>
      </c>
      <c r="I516" s="92" t="s">
        <v>1093</v>
      </c>
      <c r="J516" s="92" t="s">
        <v>7146</v>
      </c>
      <c r="K516" s="92" t="s">
        <v>1093</v>
      </c>
      <c r="L516" s="157">
        <v>26669.304579099</v>
      </c>
      <c r="M516" s="92" t="s">
        <v>1978</v>
      </c>
      <c r="N516" s="157">
        <v>283713654.33378798</v>
      </c>
      <c r="O516" s="92" t="s">
        <v>2327</v>
      </c>
    </row>
    <row r="517" spans="1:15" ht="48" customHeight="1">
      <c r="A517" s="92" t="s">
        <v>2283</v>
      </c>
      <c r="B517" s="151" t="s">
        <v>1089</v>
      </c>
      <c r="C517" s="151" t="s">
        <v>1845</v>
      </c>
      <c r="D517" s="151" t="s">
        <v>1095</v>
      </c>
      <c r="E517" s="152" t="s">
        <v>1344</v>
      </c>
      <c r="F517" s="92" t="s">
        <v>1097</v>
      </c>
      <c r="G517" s="92" t="s">
        <v>1093</v>
      </c>
      <c r="H517" s="92" t="s">
        <v>7147</v>
      </c>
      <c r="I517" s="92" t="s">
        <v>1093</v>
      </c>
      <c r="J517" s="92" t="s">
        <v>7147</v>
      </c>
      <c r="K517" s="92" t="s">
        <v>1093</v>
      </c>
      <c r="L517" s="157">
        <v>26437.5</v>
      </c>
      <c r="M517" s="92" t="s">
        <v>1978</v>
      </c>
      <c r="N517" s="157">
        <v>283740091.83378798</v>
      </c>
      <c r="O517" s="92" t="s">
        <v>2332</v>
      </c>
    </row>
    <row r="518" spans="1:15" ht="48" customHeight="1">
      <c r="A518" s="92" t="s">
        <v>2286</v>
      </c>
      <c r="B518" s="151" t="s">
        <v>1089</v>
      </c>
      <c r="C518" s="151" t="s">
        <v>1945</v>
      </c>
      <c r="D518" s="151" t="s">
        <v>1095</v>
      </c>
      <c r="E518" s="152" t="s">
        <v>1109</v>
      </c>
      <c r="F518" s="92" t="s">
        <v>1119</v>
      </c>
      <c r="G518" s="92" t="s">
        <v>1093</v>
      </c>
      <c r="H518" s="92" t="s">
        <v>7148</v>
      </c>
      <c r="I518" s="92" t="s">
        <v>1093</v>
      </c>
      <c r="J518" s="92" t="s">
        <v>7149</v>
      </c>
      <c r="K518" s="92" t="s">
        <v>1093</v>
      </c>
      <c r="L518" s="157">
        <v>26350</v>
      </c>
      <c r="M518" s="92" t="s">
        <v>1978</v>
      </c>
      <c r="N518" s="157">
        <v>283766441.83378798</v>
      </c>
      <c r="O518" s="92" t="s">
        <v>2335</v>
      </c>
    </row>
    <row r="519" spans="1:15" ht="24" customHeight="1">
      <c r="A519" s="92" t="s">
        <v>2494</v>
      </c>
      <c r="B519" s="151" t="s">
        <v>1101</v>
      </c>
      <c r="C519" s="151" t="s">
        <v>2495</v>
      </c>
      <c r="D519" s="151" t="s">
        <v>513</v>
      </c>
      <c r="E519" s="152" t="s">
        <v>1096</v>
      </c>
      <c r="F519" s="92" t="s">
        <v>9938</v>
      </c>
      <c r="G519" s="92" t="s">
        <v>534</v>
      </c>
      <c r="H519" s="92" t="s">
        <v>7165</v>
      </c>
      <c r="I519" s="92" t="s">
        <v>7166</v>
      </c>
      <c r="J519" s="92" t="s">
        <v>9996</v>
      </c>
      <c r="K519" s="92" t="s">
        <v>1217</v>
      </c>
      <c r="L519" s="157">
        <v>26244.204062542831</v>
      </c>
      <c r="M519" s="92" t="s">
        <v>1978</v>
      </c>
      <c r="N519" s="157">
        <v>283792686.03785098</v>
      </c>
      <c r="O519" s="92" t="s">
        <v>2335</v>
      </c>
    </row>
    <row r="520" spans="1:15" ht="24" customHeight="1">
      <c r="A520" s="92" t="s">
        <v>2348</v>
      </c>
      <c r="B520" s="151" t="s">
        <v>1089</v>
      </c>
      <c r="C520" s="151" t="s">
        <v>2349</v>
      </c>
      <c r="D520" s="151" t="s">
        <v>1091</v>
      </c>
      <c r="E520" s="152" t="s">
        <v>1109</v>
      </c>
      <c r="F520" s="92" t="s">
        <v>1157</v>
      </c>
      <c r="G520" s="92" t="s">
        <v>1093</v>
      </c>
      <c r="H520" s="92" t="s">
        <v>7150</v>
      </c>
      <c r="I520" s="92" t="s">
        <v>1093</v>
      </c>
      <c r="J520" s="92" t="s">
        <v>7151</v>
      </c>
      <c r="K520" s="92" t="s">
        <v>1093</v>
      </c>
      <c r="L520" s="157">
        <v>25951.919999999998</v>
      </c>
      <c r="M520" s="92" t="s">
        <v>1978</v>
      </c>
      <c r="N520" s="157">
        <v>283818637.95785099</v>
      </c>
      <c r="O520" s="92" t="s">
        <v>2342</v>
      </c>
    </row>
    <row r="521" spans="1:15" ht="24" customHeight="1">
      <c r="A521" s="92" t="s">
        <v>2301</v>
      </c>
      <c r="B521" s="151" t="s">
        <v>1089</v>
      </c>
      <c r="C521" s="151" t="s">
        <v>2302</v>
      </c>
      <c r="D521" s="151" t="s">
        <v>1095</v>
      </c>
      <c r="E521" s="152" t="s">
        <v>1109</v>
      </c>
      <c r="F521" s="92" t="s">
        <v>1119</v>
      </c>
      <c r="G521" s="92" t="s">
        <v>1093</v>
      </c>
      <c r="H521" s="92" t="s">
        <v>7152</v>
      </c>
      <c r="I521" s="92" t="s">
        <v>1093</v>
      </c>
      <c r="J521" s="92" t="s">
        <v>7153</v>
      </c>
      <c r="K521" s="92" t="s">
        <v>1093</v>
      </c>
      <c r="L521" s="157">
        <v>25833.34</v>
      </c>
      <c r="M521" s="92" t="s">
        <v>1978</v>
      </c>
      <c r="N521" s="157">
        <v>283844471.29785103</v>
      </c>
      <c r="O521" s="92" t="s">
        <v>2347</v>
      </c>
    </row>
    <row r="522" spans="1:15" ht="24" customHeight="1">
      <c r="A522" s="92" t="s">
        <v>2359</v>
      </c>
      <c r="B522" s="151" t="s">
        <v>1126</v>
      </c>
      <c r="C522" s="151" t="s">
        <v>2360</v>
      </c>
      <c r="D522" s="151" t="s">
        <v>1091</v>
      </c>
      <c r="E522" s="152" t="s">
        <v>1225</v>
      </c>
      <c r="F522" s="92" t="s">
        <v>2361</v>
      </c>
      <c r="G522" s="92" t="s">
        <v>1093</v>
      </c>
      <c r="H522" s="92" t="s">
        <v>2009</v>
      </c>
      <c r="I522" s="92" t="s">
        <v>1093</v>
      </c>
      <c r="J522" s="92" t="s">
        <v>7154</v>
      </c>
      <c r="K522" s="92" t="s">
        <v>1093</v>
      </c>
      <c r="L522" s="157">
        <v>25653.577002000002</v>
      </c>
      <c r="M522" s="92" t="s">
        <v>1978</v>
      </c>
      <c r="N522" s="157">
        <v>283870124.87485301</v>
      </c>
      <c r="O522" s="92" t="s">
        <v>2350</v>
      </c>
    </row>
    <row r="523" spans="1:15" ht="72" customHeight="1">
      <c r="A523" s="92" t="s">
        <v>2356</v>
      </c>
      <c r="B523" s="151" t="s">
        <v>1089</v>
      </c>
      <c r="C523" s="151" t="s">
        <v>2357</v>
      </c>
      <c r="D523" s="151" t="s">
        <v>1091</v>
      </c>
      <c r="E523" s="152" t="s">
        <v>1109</v>
      </c>
      <c r="F523" s="92" t="s">
        <v>1520</v>
      </c>
      <c r="G523" s="92" t="s">
        <v>1093</v>
      </c>
      <c r="H523" s="92" t="s">
        <v>7155</v>
      </c>
      <c r="I523" s="92" t="s">
        <v>1093</v>
      </c>
      <c r="J523" s="92" t="s">
        <v>7156</v>
      </c>
      <c r="K523" s="92" t="s">
        <v>1093</v>
      </c>
      <c r="L523" s="157">
        <v>25650</v>
      </c>
      <c r="M523" s="92" t="s">
        <v>1978</v>
      </c>
      <c r="N523" s="157">
        <v>283895774.87485301</v>
      </c>
      <c r="O523" s="92" t="s">
        <v>2353</v>
      </c>
    </row>
    <row r="524" spans="1:15" ht="24" customHeight="1">
      <c r="A524" s="92" t="s">
        <v>2363</v>
      </c>
      <c r="B524" s="151" t="s">
        <v>1089</v>
      </c>
      <c r="C524" s="151" t="s">
        <v>2364</v>
      </c>
      <c r="D524" s="151" t="s">
        <v>1091</v>
      </c>
      <c r="E524" s="152" t="s">
        <v>1109</v>
      </c>
      <c r="F524" s="92" t="s">
        <v>1119</v>
      </c>
      <c r="G524" s="92" t="s">
        <v>1093</v>
      </c>
      <c r="H524" s="92" t="s">
        <v>7157</v>
      </c>
      <c r="I524" s="92" t="s">
        <v>1093</v>
      </c>
      <c r="J524" s="92" t="s">
        <v>7158</v>
      </c>
      <c r="K524" s="92" t="s">
        <v>1093</v>
      </c>
      <c r="L524" s="157">
        <v>25500</v>
      </c>
      <c r="M524" s="92" t="s">
        <v>1978</v>
      </c>
      <c r="N524" s="157">
        <v>283921274.87485301</v>
      </c>
      <c r="O524" s="92" t="s">
        <v>2358</v>
      </c>
    </row>
    <row r="525" spans="1:15" ht="24" customHeight="1">
      <c r="A525" s="92" t="s">
        <v>2366</v>
      </c>
      <c r="B525" s="151" t="s">
        <v>1126</v>
      </c>
      <c r="C525" s="151" t="s">
        <v>2367</v>
      </c>
      <c r="D525" s="151" t="s">
        <v>1091</v>
      </c>
      <c r="E525" s="152" t="s">
        <v>1195</v>
      </c>
      <c r="F525" s="92" t="s">
        <v>2368</v>
      </c>
      <c r="G525" s="92" t="s">
        <v>1093</v>
      </c>
      <c r="H525" s="92" t="s">
        <v>7159</v>
      </c>
      <c r="I525" s="92" t="s">
        <v>1093</v>
      </c>
      <c r="J525" s="92" t="s">
        <v>7160</v>
      </c>
      <c r="K525" s="92" t="s">
        <v>1093</v>
      </c>
      <c r="L525" s="157">
        <v>25498.427135999998</v>
      </c>
      <c r="M525" s="92" t="s">
        <v>1978</v>
      </c>
      <c r="N525" s="157">
        <v>283946773.30198902</v>
      </c>
      <c r="O525" s="92" t="s">
        <v>2362</v>
      </c>
    </row>
    <row r="526" spans="1:15" ht="36" customHeight="1">
      <c r="A526" s="92" t="s">
        <v>2450</v>
      </c>
      <c r="B526" s="151" t="s">
        <v>1101</v>
      </c>
      <c r="C526" s="151" t="s">
        <v>2451</v>
      </c>
      <c r="D526" s="151" t="s">
        <v>1091</v>
      </c>
      <c r="E526" s="152" t="s">
        <v>1167</v>
      </c>
      <c r="F526" s="92" t="s">
        <v>2452</v>
      </c>
      <c r="G526" s="92" t="s">
        <v>1093</v>
      </c>
      <c r="H526" s="92" t="s">
        <v>2990</v>
      </c>
      <c r="I526" s="92" t="s">
        <v>1093</v>
      </c>
      <c r="J526" s="92" t="s">
        <v>7161</v>
      </c>
      <c r="K526" s="92" t="s">
        <v>1093</v>
      </c>
      <c r="L526" s="157">
        <v>25446.7402</v>
      </c>
      <c r="M526" s="92" t="s">
        <v>1978</v>
      </c>
      <c r="N526" s="157">
        <v>283972220.042189</v>
      </c>
      <c r="O526" s="92" t="s">
        <v>2365</v>
      </c>
    </row>
    <row r="527" spans="1:15" ht="36" customHeight="1">
      <c r="A527" s="92" t="s">
        <v>2480</v>
      </c>
      <c r="B527" s="151" t="s">
        <v>1089</v>
      </c>
      <c r="C527" s="151" t="s">
        <v>2481</v>
      </c>
      <c r="D527" s="151" t="s">
        <v>1311</v>
      </c>
      <c r="E527" s="152" t="s">
        <v>1312</v>
      </c>
      <c r="F527" s="92" t="s">
        <v>1313</v>
      </c>
      <c r="G527" s="92" t="s">
        <v>1093</v>
      </c>
      <c r="H527" s="92" t="s">
        <v>2482</v>
      </c>
      <c r="I527" s="92" t="s">
        <v>1093</v>
      </c>
      <c r="J527" s="92" t="s">
        <v>2483</v>
      </c>
      <c r="K527" s="92" t="s">
        <v>1093</v>
      </c>
      <c r="L527" s="157">
        <v>25315.95</v>
      </c>
      <c r="M527" s="92" t="s">
        <v>1978</v>
      </c>
      <c r="N527" s="157">
        <v>283997535.99218899</v>
      </c>
      <c r="O527" s="92" t="s">
        <v>2372</v>
      </c>
    </row>
    <row r="528" spans="1:15" ht="24" customHeight="1">
      <c r="A528" s="92" t="s">
        <v>2549</v>
      </c>
      <c r="B528" s="151" t="s">
        <v>1089</v>
      </c>
      <c r="C528" s="151" t="s">
        <v>2550</v>
      </c>
      <c r="D528" s="151" t="s">
        <v>1095</v>
      </c>
      <c r="E528" s="152" t="s">
        <v>1109</v>
      </c>
      <c r="F528" s="92" t="s">
        <v>1119</v>
      </c>
      <c r="G528" s="92" t="s">
        <v>1093</v>
      </c>
      <c r="H528" s="92" t="s">
        <v>9997</v>
      </c>
      <c r="I528" s="92" t="s">
        <v>1093</v>
      </c>
      <c r="J528" s="92" t="s">
        <v>9998</v>
      </c>
      <c r="K528" s="92" t="s">
        <v>1093</v>
      </c>
      <c r="L528" s="157">
        <v>25301.78</v>
      </c>
      <c r="M528" s="92" t="s">
        <v>1978</v>
      </c>
      <c r="N528" s="157">
        <v>284022837.77218902</v>
      </c>
      <c r="O528" s="92" t="s">
        <v>2372</v>
      </c>
    </row>
    <row r="529" spans="1:15" ht="24" customHeight="1">
      <c r="A529" s="92" t="s">
        <v>2373</v>
      </c>
      <c r="B529" s="151" t="s">
        <v>1089</v>
      </c>
      <c r="C529" s="151" t="s">
        <v>2374</v>
      </c>
      <c r="D529" s="151" t="s">
        <v>1091</v>
      </c>
      <c r="E529" s="152" t="s">
        <v>1096</v>
      </c>
      <c r="F529" s="92" t="s">
        <v>1119</v>
      </c>
      <c r="G529" s="92" t="s">
        <v>1093</v>
      </c>
      <c r="H529" s="92" t="s">
        <v>7162</v>
      </c>
      <c r="I529" s="92" t="s">
        <v>1093</v>
      </c>
      <c r="J529" s="92" t="s">
        <v>7163</v>
      </c>
      <c r="K529" s="92" t="s">
        <v>1093</v>
      </c>
      <c r="L529" s="157">
        <v>25220.1</v>
      </c>
      <c r="M529" s="92" t="s">
        <v>1978</v>
      </c>
      <c r="N529" s="157">
        <v>284048057.87218899</v>
      </c>
      <c r="O529" s="92" t="s">
        <v>2375</v>
      </c>
    </row>
    <row r="530" spans="1:15" ht="36" customHeight="1">
      <c r="A530" s="92" t="s">
        <v>2380</v>
      </c>
      <c r="B530" s="151" t="s">
        <v>1089</v>
      </c>
      <c r="C530" s="151" t="s">
        <v>2381</v>
      </c>
      <c r="D530" s="151" t="s">
        <v>1091</v>
      </c>
      <c r="E530" s="152" t="s">
        <v>1137</v>
      </c>
      <c r="F530" s="92" t="s">
        <v>2382</v>
      </c>
      <c r="G530" s="92" t="s">
        <v>1093</v>
      </c>
      <c r="H530" s="92" t="s">
        <v>6950</v>
      </c>
      <c r="I530" s="92" t="s">
        <v>1093</v>
      </c>
      <c r="J530" s="92" t="s">
        <v>7164</v>
      </c>
      <c r="K530" s="92" t="s">
        <v>1093</v>
      </c>
      <c r="L530" s="157">
        <v>24668.602200000001</v>
      </c>
      <c r="M530" s="92" t="s">
        <v>1978</v>
      </c>
      <c r="N530" s="157">
        <v>284072726.47438902</v>
      </c>
      <c r="O530" s="92" t="s">
        <v>2379</v>
      </c>
    </row>
    <row r="531" spans="1:15" ht="24" customHeight="1">
      <c r="A531" s="92" t="s">
        <v>2351</v>
      </c>
      <c r="B531" s="151" t="s">
        <v>1089</v>
      </c>
      <c r="C531" s="151" t="s">
        <v>2352</v>
      </c>
      <c r="D531" s="151" t="s">
        <v>1103</v>
      </c>
      <c r="E531" s="152" t="s">
        <v>1096</v>
      </c>
      <c r="F531" s="92" t="s">
        <v>1097</v>
      </c>
      <c r="G531" s="92" t="s">
        <v>1093</v>
      </c>
      <c r="H531" s="92" t="s">
        <v>7167</v>
      </c>
      <c r="I531" s="92" t="s">
        <v>1093</v>
      </c>
      <c r="J531" s="92" t="s">
        <v>7167</v>
      </c>
      <c r="K531" s="92" t="s">
        <v>1093</v>
      </c>
      <c r="L531" s="157">
        <v>24600</v>
      </c>
      <c r="M531" s="92" t="s">
        <v>1978</v>
      </c>
      <c r="N531" s="157">
        <v>284097326.47438902</v>
      </c>
      <c r="O531" s="92" t="s">
        <v>2385</v>
      </c>
    </row>
    <row r="532" spans="1:15" ht="24" customHeight="1">
      <c r="A532" s="92" t="s">
        <v>2512</v>
      </c>
      <c r="B532" s="151" t="s">
        <v>1089</v>
      </c>
      <c r="C532" s="151" t="s">
        <v>2513</v>
      </c>
      <c r="D532" s="151" t="s">
        <v>1311</v>
      </c>
      <c r="E532" s="152" t="s">
        <v>1312</v>
      </c>
      <c r="F532" s="92" t="s">
        <v>1097</v>
      </c>
      <c r="G532" s="92" t="s">
        <v>1093</v>
      </c>
      <c r="H532" s="92" t="s">
        <v>2514</v>
      </c>
      <c r="I532" s="92" t="s">
        <v>1093</v>
      </c>
      <c r="J532" s="92" t="s">
        <v>2514</v>
      </c>
      <c r="K532" s="92" t="s">
        <v>1093</v>
      </c>
      <c r="L532" s="157">
        <v>24407.78</v>
      </c>
      <c r="M532" s="92" t="s">
        <v>1978</v>
      </c>
      <c r="N532" s="157">
        <v>284121734.25438899</v>
      </c>
      <c r="O532" s="92" t="s">
        <v>2390</v>
      </c>
    </row>
    <row r="533" spans="1:15" ht="48" customHeight="1">
      <c r="A533" s="92" t="s">
        <v>2354</v>
      </c>
      <c r="B533" s="151" t="s">
        <v>1089</v>
      </c>
      <c r="C533" s="151" t="s">
        <v>2355</v>
      </c>
      <c r="D533" s="151" t="s">
        <v>1095</v>
      </c>
      <c r="E533" s="152" t="s">
        <v>1109</v>
      </c>
      <c r="F533" s="92" t="s">
        <v>1100</v>
      </c>
      <c r="G533" s="92" t="s">
        <v>1093</v>
      </c>
      <c r="H533" s="92" t="s">
        <v>7168</v>
      </c>
      <c r="I533" s="92" t="s">
        <v>1093</v>
      </c>
      <c r="J533" s="92" t="s">
        <v>7169</v>
      </c>
      <c r="K533" s="92" t="s">
        <v>1093</v>
      </c>
      <c r="L533" s="157">
        <v>24214.26</v>
      </c>
      <c r="M533" s="92" t="s">
        <v>1978</v>
      </c>
      <c r="N533" s="157">
        <v>284145948.51438898</v>
      </c>
      <c r="O533" s="92" t="s">
        <v>2393</v>
      </c>
    </row>
    <row r="534" spans="1:15" ht="24" customHeight="1">
      <c r="A534" s="92" t="s">
        <v>2394</v>
      </c>
      <c r="B534" s="151" t="s">
        <v>1126</v>
      </c>
      <c r="C534" s="151" t="s">
        <v>2395</v>
      </c>
      <c r="D534" s="151" t="s">
        <v>1091</v>
      </c>
      <c r="E534" s="152" t="s">
        <v>1096</v>
      </c>
      <c r="F534" s="92" t="s">
        <v>2396</v>
      </c>
      <c r="G534" s="92" t="s">
        <v>1093</v>
      </c>
      <c r="H534" s="92" t="s">
        <v>7170</v>
      </c>
      <c r="I534" s="92" t="s">
        <v>1093</v>
      </c>
      <c r="J534" s="92" t="s">
        <v>7171</v>
      </c>
      <c r="K534" s="92" t="s">
        <v>1093</v>
      </c>
      <c r="L534" s="157">
        <v>24171.5</v>
      </c>
      <c r="M534" s="92" t="s">
        <v>1978</v>
      </c>
      <c r="N534" s="157">
        <v>284170120.01438898</v>
      </c>
      <c r="O534" s="92" t="s">
        <v>2393</v>
      </c>
    </row>
    <row r="535" spans="1:15" ht="36" customHeight="1">
      <c r="A535" s="92" t="s">
        <v>2397</v>
      </c>
      <c r="B535" s="151" t="s">
        <v>1126</v>
      </c>
      <c r="C535" s="151" t="s">
        <v>2398</v>
      </c>
      <c r="D535" s="151" t="s">
        <v>1091</v>
      </c>
      <c r="E535" s="152" t="s">
        <v>1096</v>
      </c>
      <c r="F535" s="92" t="s">
        <v>2399</v>
      </c>
      <c r="G535" s="92" t="s">
        <v>1093</v>
      </c>
      <c r="H535" s="92" t="s">
        <v>7172</v>
      </c>
      <c r="I535" s="92" t="s">
        <v>1093</v>
      </c>
      <c r="J535" s="92" t="s">
        <v>7173</v>
      </c>
      <c r="K535" s="92" t="s">
        <v>1093</v>
      </c>
      <c r="L535" s="157">
        <v>24124.536799999998</v>
      </c>
      <c r="M535" s="92" t="s">
        <v>1978</v>
      </c>
      <c r="N535" s="157">
        <v>284194244.55118901</v>
      </c>
      <c r="O535" s="92" t="s">
        <v>2400</v>
      </c>
    </row>
    <row r="536" spans="1:15" ht="24" customHeight="1">
      <c r="A536" s="92" t="s">
        <v>2401</v>
      </c>
      <c r="B536" s="151" t="s">
        <v>1126</v>
      </c>
      <c r="C536" s="151" t="s">
        <v>2402</v>
      </c>
      <c r="D536" s="151" t="s">
        <v>513</v>
      </c>
      <c r="E536" s="152" t="s">
        <v>1096</v>
      </c>
      <c r="F536" s="92" t="s">
        <v>2403</v>
      </c>
      <c r="G536" s="92" t="s">
        <v>1093</v>
      </c>
      <c r="H536" s="92" t="s">
        <v>7174</v>
      </c>
      <c r="I536" s="92" t="s">
        <v>1093</v>
      </c>
      <c r="J536" s="92" t="s">
        <v>7175</v>
      </c>
      <c r="K536" s="92" t="s">
        <v>1093</v>
      </c>
      <c r="L536" s="157">
        <v>23984.877</v>
      </c>
      <c r="M536" s="92" t="s">
        <v>1978</v>
      </c>
      <c r="N536" s="157">
        <v>284218229.42818898</v>
      </c>
      <c r="O536" s="92" t="s">
        <v>2404</v>
      </c>
    </row>
    <row r="537" spans="1:15" ht="72" customHeight="1">
      <c r="A537" s="92" t="s">
        <v>2408</v>
      </c>
      <c r="B537" s="151" t="s">
        <v>1089</v>
      </c>
      <c r="C537" s="151" t="s">
        <v>2409</v>
      </c>
      <c r="D537" s="151" t="s">
        <v>1091</v>
      </c>
      <c r="E537" s="152" t="s">
        <v>1109</v>
      </c>
      <c r="F537" s="92" t="s">
        <v>1097</v>
      </c>
      <c r="G537" s="92" t="s">
        <v>1093</v>
      </c>
      <c r="H537" s="92" t="s">
        <v>7176</v>
      </c>
      <c r="I537" s="92" t="s">
        <v>1093</v>
      </c>
      <c r="J537" s="92" t="s">
        <v>7176</v>
      </c>
      <c r="K537" s="92" t="s">
        <v>1093</v>
      </c>
      <c r="L537" s="157">
        <v>23700.44</v>
      </c>
      <c r="M537" s="92" t="s">
        <v>1978</v>
      </c>
      <c r="N537" s="157">
        <v>284241929.86818898</v>
      </c>
      <c r="O537" s="92" t="s">
        <v>2407</v>
      </c>
    </row>
    <row r="538" spans="1:15" ht="36" customHeight="1">
      <c r="A538" s="92" t="s">
        <v>2411</v>
      </c>
      <c r="B538" s="151" t="s">
        <v>1089</v>
      </c>
      <c r="C538" s="151" t="s">
        <v>2412</v>
      </c>
      <c r="D538" s="151" t="s">
        <v>1091</v>
      </c>
      <c r="E538" s="152" t="s">
        <v>1160</v>
      </c>
      <c r="F538" s="92" t="s">
        <v>2413</v>
      </c>
      <c r="G538" s="92" t="s">
        <v>1093</v>
      </c>
      <c r="H538" s="92" t="s">
        <v>7177</v>
      </c>
      <c r="I538" s="92" t="s">
        <v>1093</v>
      </c>
      <c r="J538" s="92" t="s">
        <v>7178</v>
      </c>
      <c r="K538" s="92" t="s">
        <v>1093</v>
      </c>
      <c r="L538" s="157">
        <v>23648.027760000001</v>
      </c>
      <c r="M538" s="92" t="s">
        <v>1978</v>
      </c>
      <c r="N538" s="157">
        <v>284265577.89594901</v>
      </c>
      <c r="O538" s="92" t="s">
        <v>2410</v>
      </c>
    </row>
    <row r="539" spans="1:15" ht="48" customHeight="1">
      <c r="A539" s="92" t="s">
        <v>2428</v>
      </c>
      <c r="B539" s="151" t="s">
        <v>1089</v>
      </c>
      <c r="C539" s="151" t="s">
        <v>2429</v>
      </c>
      <c r="D539" s="151" t="s">
        <v>1091</v>
      </c>
      <c r="E539" s="152" t="s">
        <v>1160</v>
      </c>
      <c r="F539" s="92" t="s">
        <v>1712</v>
      </c>
      <c r="G539" s="92" t="s">
        <v>1093</v>
      </c>
      <c r="H539" s="92" t="s">
        <v>7179</v>
      </c>
      <c r="I539" s="92" t="s">
        <v>1093</v>
      </c>
      <c r="J539" s="92" t="s">
        <v>7180</v>
      </c>
      <c r="K539" s="92" t="s">
        <v>1093</v>
      </c>
      <c r="L539" s="157">
        <v>23479.200000000001</v>
      </c>
      <c r="M539" s="92" t="s">
        <v>1978</v>
      </c>
      <c r="N539" s="157">
        <v>284289057.09594899</v>
      </c>
      <c r="O539" s="92" t="s">
        <v>2414</v>
      </c>
    </row>
    <row r="540" spans="1:15" ht="36" customHeight="1">
      <c r="A540" s="92" t="s">
        <v>2376</v>
      </c>
      <c r="B540" s="151" t="s">
        <v>1089</v>
      </c>
      <c r="C540" s="151" t="s">
        <v>2377</v>
      </c>
      <c r="D540" s="151" t="s">
        <v>1095</v>
      </c>
      <c r="E540" s="152" t="s">
        <v>508</v>
      </c>
      <c r="F540" s="92" t="s">
        <v>2378</v>
      </c>
      <c r="G540" s="92" t="s">
        <v>1093</v>
      </c>
      <c r="H540" s="92" t="s">
        <v>2251</v>
      </c>
      <c r="I540" s="92" t="s">
        <v>1093</v>
      </c>
      <c r="J540" s="92" t="s">
        <v>7181</v>
      </c>
      <c r="K540" s="92" t="s">
        <v>1093</v>
      </c>
      <c r="L540" s="157">
        <v>23392</v>
      </c>
      <c r="M540" s="92" t="s">
        <v>1978</v>
      </c>
      <c r="N540" s="157">
        <v>284312449.09594899</v>
      </c>
      <c r="O540" s="92" t="s">
        <v>2414</v>
      </c>
    </row>
    <row r="541" spans="1:15" ht="24" customHeight="1">
      <c r="A541" s="92" t="s">
        <v>2454</v>
      </c>
      <c r="B541" s="151" t="s">
        <v>1126</v>
      </c>
      <c r="C541" s="151" t="s">
        <v>2455</v>
      </c>
      <c r="D541" s="151" t="s">
        <v>1091</v>
      </c>
      <c r="E541" s="152" t="s">
        <v>1195</v>
      </c>
      <c r="F541" s="92" t="s">
        <v>2456</v>
      </c>
      <c r="G541" s="92" t="s">
        <v>1093</v>
      </c>
      <c r="H541" s="92" t="s">
        <v>7182</v>
      </c>
      <c r="I541" s="92" t="s">
        <v>1093</v>
      </c>
      <c r="J541" s="92" t="s">
        <v>7183</v>
      </c>
      <c r="K541" s="92" t="s">
        <v>1093</v>
      </c>
      <c r="L541" s="157">
        <v>23164.297200000001</v>
      </c>
      <c r="M541" s="92" t="s">
        <v>1978</v>
      </c>
      <c r="N541" s="157">
        <v>284335613.39314902</v>
      </c>
      <c r="O541" s="92" t="s">
        <v>2423</v>
      </c>
    </row>
    <row r="542" spans="1:15" ht="24" customHeight="1">
      <c r="A542" s="92" t="s">
        <v>2459</v>
      </c>
      <c r="B542" s="151" t="s">
        <v>1126</v>
      </c>
      <c r="C542" s="151" t="s">
        <v>2460</v>
      </c>
      <c r="D542" s="151" t="s">
        <v>1091</v>
      </c>
      <c r="E542" s="152" t="s">
        <v>1137</v>
      </c>
      <c r="F542" s="92" t="s">
        <v>2461</v>
      </c>
      <c r="G542" s="92" t="s">
        <v>1093</v>
      </c>
      <c r="H542" s="92" t="s">
        <v>7184</v>
      </c>
      <c r="I542" s="92" t="s">
        <v>1093</v>
      </c>
      <c r="J542" s="92" t="s">
        <v>7185</v>
      </c>
      <c r="K542" s="92" t="s">
        <v>1093</v>
      </c>
      <c r="L542" s="157">
        <v>22964.0334</v>
      </c>
      <c r="M542" s="92" t="s">
        <v>1978</v>
      </c>
      <c r="N542" s="157">
        <v>284358577.42654902</v>
      </c>
      <c r="O542" s="92" t="s">
        <v>2426</v>
      </c>
    </row>
    <row r="543" spans="1:15" ht="24" customHeight="1">
      <c r="A543" s="92" t="s">
        <v>2391</v>
      </c>
      <c r="B543" s="151" t="s">
        <v>1089</v>
      </c>
      <c r="C543" s="151" t="s">
        <v>2392</v>
      </c>
      <c r="D543" s="151" t="s">
        <v>1095</v>
      </c>
      <c r="E543" s="152" t="s">
        <v>1160</v>
      </c>
      <c r="F543" s="92" t="s">
        <v>1307</v>
      </c>
      <c r="G543" s="92" t="s">
        <v>1093</v>
      </c>
      <c r="H543" s="92" t="s">
        <v>7186</v>
      </c>
      <c r="I543" s="92" t="s">
        <v>1093</v>
      </c>
      <c r="J543" s="92" t="s">
        <v>7187</v>
      </c>
      <c r="K543" s="92" t="s">
        <v>1093</v>
      </c>
      <c r="L543" s="157">
        <v>22950</v>
      </c>
      <c r="M543" s="92" t="s">
        <v>1978</v>
      </c>
      <c r="N543" s="157">
        <v>284381527.42654902</v>
      </c>
      <c r="O543" s="92" t="s">
        <v>2430</v>
      </c>
    </row>
    <row r="544" spans="1:15" ht="36" customHeight="1">
      <c r="A544" s="92" t="s">
        <v>2465</v>
      </c>
      <c r="B544" s="151" t="s">
        <v>1089</v>
      </c>
      <c r="C544" s="151" t="s">
        <v>2466</v>
      </c>
      <c r="D544" s="151" t="s">
        <v>1091</v>
      </c>
      <c r="E544" s="152" t="s">
        <v>1137</v>
      </c>
      <c r="F544" s="92" t="s">
        <v>2467</v>
      </c>
      <c r="G544" s="92" t="s">
        <v>1093</v>
      </c>
      <c r="H544" s="92" t="s">
        <v>7188</v>
      </c>
      <c r="I544" s="92" t="s">
        <v>1093</v>
      </c>
      <c r="J544" s="92" t="s">
        <v>7189</v>
      </c>
      <c r="K544" s="92" t="s">
        <v>1093</v>
      </c>
      <c r="L544" s="157">
        <v>22812.21225</v>
      </c>
      <c r="M544" s="92" t="s">
        <v>1978</v>
      </c>
      <c r="N544" s="157">
        <v>284404339.63879901</v>
      </c>
      <c r="O544" s="92" t="s">
        <v>2430</v>
      </c>
    </row>
    <row r="545" spans="1:15" ht="36" customHeight="1">
      <c r="A545" s="92" t="s">
        <v>2522</v>
      </c>
      <c r="B545" s="151" t="s">
        <v>1101</v>
      </c>
      <c r="C545" s="151" t="s">
        <v>2523</v>
      </c>
      <c r="D545" s="151" t="s">
        <v>1091</v>
      </c>
      <c r="E545" s="152" t="s">
        <v>1167</v>
      </c>
      <c r="F545" s="92" t="s">
        <v>2524</v>
      </c>
      <c r="G545" s="92" t="s">
        <v>1093</v>
      </c>
      <c r="H545" s="92" t="s">
        <v>7190</v>
      </c>
      <c r="I545" s="92" t="s">
        <v>1093</v>
      </c>
      <c r="J545" s="92" t="s">
        <v>7191</v>
      </c>
      <c r="K545" s="92" t="s">
        <v>1093</v>
      </c>
      <c r="L545" s="157">
        <v>22805.620905600001</v>
      </c>
      <c r="M545" s="92" t="s">
        <v>1978</v>
      </c>
      <c r="N545" s="157">
        <v>284427145.25970501</v>
      </c>
      <c r="O545" s="92" t="s">
        <v>2434</v>
      </c>
    </row>
    <row r="546" spans="1:15" ht="24" customHeight="1">
      <c r="A546" s="92" t="s">
        <v>2469</v>
      </c>
      <c r="B546" s="151" t="s">
        <v>1126</v>
      </c>
      <c r="C546" s="151" t="s">
        <v>2470</v>
      </c>
      <c r="D546" s="151" t="s">
        <v>1091</v>
      </c>
      <c r="E546" s="152" t="s">
        <v>1195</v>
      </c>
      <c r="F546" s="92" t="s">
        <v>2471</v>
      </c>
      <c r="G546" s="92" t="s">
        <v>1093</v>
      </c>
      <c r="H546" s="92" t="s">
        <v>4691</v>
      </c>
      <c r="I546" s="92" t="s">
        <v>1093</v>
      </c>
      <c r="J546" s="92" t="s">
        <v>7192</v>
      </c>
      <c r="K546" s="92" t="s">
        <v>1093</v>
      </c>
      <c r="L546" s="157">
        <v>22674.707999999999</v>
      </c>
      <c r="M546" s="92" t="s">
        <v>1978</v>
      </c>
      <c r="N546" s="157">
        <v>284449819.96770501</v>
      </c>
      <c r="O546" s="92" t="s">
        <v>2441</v>
      </c>
    </row>
    <row r="547" spans="1:15" ht="24" customHeight="1">
      <c r="A547" s="92" t="s">
        <v>3233</v>
      </c>
      <c r="B547" s="151" t="s">
        <v>1101</v>
      </c>
      <c r="C547" s="151" t="s">
        <v>3234</v>
      </c>
      <c r="D547" s="151" t="s">
        <v>513</v>
      </c>
      <c r="E547" s="152" t="s">
        <v>1096</v>
      </c>
      <c r="F547" s="92" t="s">
        <v>7193</v>
      </c>
      <c r="G547" s="92" t="s">
        <v>7194</v>
      </c>
      <c r="H547" s="92" t="s">
        <v>7195</v>
      </c>
      <c r="I547" s="92" t="s">
        <v>7196</v>
      </c>
      <c r="J547" s="92" t="s">
        <v>7197</v>
      </c>
      <c r="K547" s="92" t="s">
        <v>7198</v>
      </c>
      <c r="L547" s="157">
        <v>22566.883452673432</v>
      </c>
      <c r="M547" s="92" t="s">
        <v>1978</v>
      </c>
      <c r="N547" s="157">
        <v>284472386.85115802</v>
      </c>
      <c r="O547" s="92" t="s">
        <v>2444</v>
      </c>
    </row>
    <row r="548" spans="1:15" ht="108" customHeight="1">
      <c r="A548" s="92" t="s">
        <v>2473</v>
      </c>
      <c r="B548" s="151" t="s">
        <v>1089</v>
      </c>
      <c r="C548" s="151" t="s">
        <v>2474</v>
      </c>
      <c r="D548" s="151" t="s">
        <v>1091</v>
      </c>
      <c r="E548" s="152" t="s">
        <v>1160</v>
      </c>
      <c r="F548" s="92" t="s">
        <v>2475</v>
      </c>
      <c r="G548" s="92" t="s">
        <v>1093</v>
      </c>
      <c r="H548" s="92" t="s">
        <v>7199</v>
      </c>
      <c r="I548" s="92" t="s">
        <v>1093</v>
      </c>
      <c r="J548" s="92" t="s">
        <v>7200</v>
      </c>
      <c r="K548" s="92" t="s">
        <v>1093</v>
      </c>
      <c r="L548" s="157">
        <v>22545</v>
      </c>
      <c r="M548" s="92" t="s">
        <v>1978</v>
      </c>
      <c r="N548" s="157">
        <v>284494931.85115802</v>
      </c>
      <c r="O548" s="92" t="s">
        <v>2449</v>
      </c>
    </row>
    <row r="549" spans="1:15" ht="24" customHeight="1">
      <c r="A549" s="92" t="s">
        <v>2578</v>
      </c>
      <c r="B549" s="151" t="s">
        <v>1089</v>
      </c>
      <c r="C549" s="151" t="s">
        <v>2579</v>
      </c>
      <c r="D549" s="151" t="s">
        <v>1311</v>
      </c>
      <c r="E549" s="152" t="s">
        <v>1312</v>
      </c>
      <c r="F549" s="92" t="s">
        <v>1313</v>
      </c>
      <c r="G549" s="92" t="s">
        <v>1093</v>
      </c>
      <c r="H549" s="92" t="s">
        <v>2580</v>
      </c>
      <c r="I549" s="92" t="s">
        <v>1093</v>
      </c>
      <c r="J549" s="92" t="s">
        <v>2581</v>
      </c>
      <c r="K549" s="92" t="s">
        <v>1093</v>
      </c>
      <c r="L549" s="157">
        <v>22287.814999999999</v>
      </c>
      <c r="M549" s="92" t="s">
        <v>1978</v>
      </c>
      <c r="N549" s="157">
        <v>284517219.66615802</v>
      </c>
      <c r="O549" s="92" t="s">
        <v>2449</v>
      </c>
    </row>
    <row r="550" spans="1:15" ht="24" customHeight="1">
      <c r="A550" s="92" t="s">
        <v>2477</v>
      </c>
      <c r="B550" s="151" t="s">
        <v>1089</v>
      </c>
      <c r="C550" s="151" t="s">
        <v>2478</v>
      </c>
      <c r="D550" s="151" t="s">
        <v>1091</v>
      </c>
      <c r="E550" s="152" t="s">
        <v>6568</v>
      </c>
      <c r="F550" s="92" t="s">
        <v>2479</v>
      </c>
      <c r="G550" s="92" t="s">
        <v>1093</v>
      </c>
      <c r="H550" s="92" t="s">
        <v>7201</v>
      </c>
      <c r="I550" s="92" t="s">
        <v>1093</v>
      </c>
      <c r="J550" s="92" t="s">
        <v>7202</v>
      </c>
      <c r="K550" s="92" t="s">
        <v>1093</v>
      </c>
      <c r="L550" s="157">
        <v>22095.599999999999</v>
      </c>
      <c r="M550" s="92" t="s">
        <v>1978</v>
      </c>
      <c r="N550" s="157">
        <v>284539315.26615798</v>
      </c>
      <c r="O550" s="92" t="s">
        <v>2457</v>
      </c>
    </row>
    <row r="551" spans="1:15" ht="192" customHeight="1">
      <c r="A551" s="92" t="s">
        <v>2485</v>
      </c>
      <c r="B551" s="151" t="s">
        <v>1089</v>
      </c>
      <c r="C551" s="151" t="s">
        <v>2486</v>
      </c>
      <c r="D551" s="151" t="s">
        <v>1091</v>
      </c>
      <c r="E551" s="152" t="s">
        <v>1137</v>
      </c>
      <c r="F551" s="92" t="s">
        <v>2487</v>
      </c>
      <c r="G551" s="92" t="s">
        <v>1093</v>
      </c>
      <c r="H551" s="92" t="s">
        <v>7203</v>
      </c>
      <c r="I551" s="92" t="s">
        <v>1093</v>
      </c>
      <c r="J551" s="92" t="s">
        <v>7204</v>
      </c>
      <c r="K551" s="92" t="s">
        <v>1093</v>
      </c>
      <c r="L551" s="157">
        <v>21864.605</v>
      </c>
      <c r="M551" s="92" t="s">
        <v>1978</v>
      </c>
      <c r="N551" s="157">
        <v>284561179.871158</v>
      </c>
      <c r="O551" s="92" t="s">
        <v>2458</v>
      </c>
    </row>
    <row r="552" spans="1:15" ht="24" customHeight="1">
      <c r="A552" s="92" t="s">
        <v>7205</v>
      </c>
      <c r="B552" s="151" t="s">
        <v>1126</v>
      </c>
      <c r="C552" s="151" t="s">
        <v>7206</v>
      </c>
      <c r="D552" s="151" t="s">
        <v>1091</v>
      </c>
      <c r="E552" s="152" t="s">
        <v>1225</v>
      </c>
      <c r="F552" s="92" t="s">
        <v>7207</v>
      </c>
      <c r="G552" s="92" t="s">
        <v>1093</v>
      </c>
      <c r="H552" s="92" t="s">
        <v>7208</v>
      </c>
      <c r="I552" s="92" t="s">
        <v>1093</v>
      </c>
      <c r="J552" s="92" t="s">
        <v>7209</v>
      </c>
      <c r="K552" s="92" t="s">
        <v>1093</v>
      </c>
      <c r="L552" s="157">
        <v>21587.958251100001</v>
      </c>
      <c r="M552" s="92" t="s">
        <v>1978</v>
      </c>
      <c r="N552" s="157">
        <v>284582767.829409</v>
      </c>
      <c r="O552" s="92" t="s">
        <v>2464</v>
      </c>
    </row>
    <row r="553" spans="1:15" ht="24" customHeight="1">
      <c r="A553" s="92" t="s">
        <v>2463</v>
      </c>
      <c r="B553" s="151" t="s">
        <v>1089</v>
      </c>
      <c r="C553" s="151" t="s">
        <v>1397</v>
      </c>
      <c r="D553" s="151" t="s">
        <v>1095</v>
      </c>
      <c r="E553" s="152" t="s">
        <v>1344</v>
      </c>
      <c r="F553" s="92" t="s">
        <v>1097</v>
      </c>
      <c r="G553" s="92" t="s">
        <v>1093</v>
      </c>
      <c r="H553" s="92" t="s">
        <v>7210</v>
      </c>
      <c r="I553" s="92" t="s">
        <v>1093</v>
      </c>
      <c r="J553" s="92" t="s">
        <v>7210</v>
      </c>
      <c r="K553" s="92" t="s">
        <v>1093</v>
      </c>
      <c r="L553" s="157">
        <v>21581.22</v>
      </c>
      <c r="M553" s="92" t="s">
        <v>1978</v>
      </c>
      <c r="N553" s="157">
        <v>284604349.04940897</v>
      </c>
      <c r="O553" s="92" t="s">
        <v>2464</v>
      </c>
    </row>
    <row r="554" spans="1:15" ht="24" customHeight="1">
      <c r="A554" s="92" t="s">
        <v>1771</v>
      </c>
      <c r="B554" s="151" t="s">
        <v>1126</v>
      </c>
      <c r="C554" s="151" t="s">
        <v>1772</v>
      </c>
      <c r="D554" s="151" t="s">
        <v>1091</v>
      </c>
      <c r="E554" s="152" t="s">
        <v>1137</v>
      </c>
      <c r="F554" s="92" t="s">
        <v>7211</v>
      </c>
      <c r="G554" s="92" t="s">
        <v>1093</v>
      </c>
      <c r="H554" s="92" t="s">
        <v>1917</v>
      </c>
      <c r="I554" s="92" t="s">
        <v>1093</v>
      </c>
      <c r="J554" s="92" t="s">
        <v>7212</v>
      </c>
      <c r="K554" s="92" t="s">
        <v>1093</v>
      </c>
      <c r="L554" s="157">
        <v>21513.436066800001</v>
      </c>
      <c r="M554" s="92" t="s">
        <v>1978</v>
      </c>
      <c r="N554" s="157">
        <v>284625862.48547602</v>
      </c>
      <c r="O554" s="92" t="s">
        <v>2468</v>
      </c>
    </row>
    <row r="555" spans="1:15" ht="24" customHeight="1">
      <c r="A555" s="92" t="s">
        <v>2497</v>
      </c>
      <c r="B555" s="151" t="s">
        <v>1126</v>
      </c>
      <c r="C555" s="151" t="s">
        <v>2498</v>
      </c>
      <c r="D555" s="151" t="s">
        <v>1091</v>
      </c>
      <c r="E555" s="152" t="s">
        <v>1096</v>
      </c>
      <c r="F555" s="92" t="s">
        <v>2499</v>
      </c>
      <c r="G555" s="92" t="s">
        <v>1093</v>
      </c>
      <c r="H555" s="92" t="s">
        <v>7213</v>
      </c>
      <c r="I555" s="92" t="s">
        <v>1093</v>
      </c>
      <c r="J555" s="92" t="s">
        <v>7214</v>
      </c>
      <c r="K555" s="92" t="s">
        <v>1093</v>
      </c>
      <c r="L555" s="157">
        <v>21494.16</v>
      </c>
      <c r="M555" s="92" t="s">
        <v>1978</v>
      </c>
      <c r="N555" s="157">
        <v>284647356.64547598</v>
      </c>
      <c r="O555" s="92" t="s">
        <v>2472</v>
      </c>
    </row>
    <row r="556" spans="1:15" ht="24" customHeight="1">
      <c r="A556" s="92" t="s">
        <v>2610</v>
      </c>
      <c r="B556" s="151" t="s">
        <v>1089</v>
      </c>
      <c r="C556" s="151" t="s">
        <v>2611</v>
      </c>
      <c r="D556" s="151" t="s">
        <v>1311</v>
      </c>
      <c r="E556" s="152" t="s">
        <v>1312</v>
      </c>
      <c r="F556" s="92" t="s">
        <v>1097</v>
      </c>
      <c r="G556" s="92" t="s">
        <v>1093</v>
      </c>
      <c r="H556" s="92" t="s">
        <v>2612</v>
      </c>
      <c r="I556" s="92" t="s">
        <v>1093</v>
      </c>
      <c r="J556" s="92" t="s">
        <v>2612</v>
      </c>
      <c r="K556" s="92" t="s">
        <v>1093</v>
      </c>
      <c r="L556" s="157">
        <v>21265.19</v>
      </c>
      <c r="M556" s="92" t="s">
        <v>1978</v>
      </c>
      <c r="N556" s="157">
        <v>284668621.83547598</v>
      </c>
      <c r="O556" s="92" t="s">
        <v>2476</v>
      </c>
    </row>
    <row r="557" spans="1:15" ht="24" customHeight="1">
      <c r="A557" s="92" t="s">
        <v>2500</v>
      </c>
      <c r="B557" s="151" t="s">
        <v>1089</v>
      </c>
      <c r="C557" s="151" t="s">
        <v>2501</v>
      </c>
      <c r="D557" s="151" t="s">
        <v>1091</v>
      </c>
      <c r="E557" s="152" t="s">
        <v>1160</v>
      </c>
      <c r="F557" s="92" t="s">
        <v>2427</v>
      </c>
      <c r="G557" s="92" t="s">
        <v>1093</v>
      </c>
      <c r="H557" s="92" t="s">
        <v>7215</v>
      </c>
      <c r="I557" s="92" t="s">
        <v>1093</v>
      </c>
      <c r="J557" s="92" t="s">
        <v>7216</v>
      </c>
      <c r="K557" s="92" t="s">
        <v>1093</v>
      </c>
      <c r="L557" s="157">
        <v>21254</v>
      </c>
      <c r="M557" s="92" t="s">
        <v>1978</v>
      </c>
      <c r="N557" s="157">
        <v>284689875.83547598</v>
      </c>
      <c r="O557" s="92" t="s">
        <v>2476</v>
      </c>
    </row>
    <row r="558" spans="1:15" ht="24" customHeight="1">
      <c r="A558" s="92" t="s">
        <v>2503</v>
      </c>
      <c r="B558" s="151" t="s">
        <v>1089</v>
      </c>
      <c r="C558" s="151" t="s">
        <v>2504</v>
      </c>
      <c r="D558" s="151" t="s">
        <v>1091</v>
      </c>
      <c r="E558" s="152" t="s">
        <v>1109</v>
      </c>
      <c r="F558" s="92" t="s">
        <v>2499</v>
      </c>
      <c r="G558" s="92" t="s">
        <v>1093</v>
      </c>
      <c r="H558" s="92" t="s">
        <v>7217</v>
      </c>
      <c r="I558" s="92" t="s">
        <v>1093</v>
      </c>
      <c r="J558" s="92" t="s">
        <v>7218</v>
      </c>
      <c r="K558" s="92" t="s">
        <v>1093</v>
      </c>
      <c r="L558" s="157">
        <v>21250</v>
      </c>
      <c r="M558" s="92" t="s">
        <v>1978</v>
      </c>
      <c r="N558" s="157">
        <v>284711125.83547598</v>
      </c>
      <c r="O558" s="92" t="s">
        <v>2484</v>
      </c>
    </row>
    <row r="559" spans="1:15" ht="36" customHeight="1">
      <c r="A559" s="92" t="s">
        <v>2508</v>
      </c>
      <c r="B559" s="151" t="s">
        <v>1089</v>
      </c>
      <c r="C559" s="151" t="s">
        <v>2509</v>
      </c>
      <c r="D559" s="151" t="s">
        <v>1091</v>
      </c>
      <c r="E559" s="152" t="s">
        <v>1096</v>
      </c>
      <c r="F559" s="92" t="s">
        <v>2510</v>
      </c>
      <c r="G559" s="92" t="s">
        <v>1093</v>
      </c>
      <c r="H559" s="92" t="s">
        <v>7219</v>
      </c>
      <c r="I559" s="92" t="s">
        <v>1093</v>
      </c>
      <c r="J559" s="92" t="s">
        <v>7220</v>
      </c>
      <c r="K559" s="92" t="s">
        <v>1093</v>
      </c>
      <c r="L559" s="157">
        <v>21175</v>
      </c>
      <c r="M559" s="92" t="s">
        <v>1978</v>
      </c>
      <c r="N559" s="157">
        <v>284732300.83547598</v>
      </c>
      <c r="O559" s="92" t="s">
        <v>2488</v>
      </c>
    </row>
    <row r="560" spans="1:15" ht="24" customHeight="1">
      <c r="A560" s="92" t="s">
        <v>1023</v>
      </c>
      <c r="B560" s="151" t="s">
        <v>1126</v>
      </c>
      <c r="C560" s="151" t="s">
        <v>471</v>
      </c>
      <c r="D560" s="151" t="s">
        <v>1127</v>
      </c>
      <c r="E560" s="152" t="s">
        <v>254</v>
      </c>
      <c r="F560" s="92" t="s">
        <v>7221</v>
      </c>
      <c r="G560" s="92" t="s">
        <v>1093</v>
      </c>
      <c r="H560" s="92" t="s">
        <v>6393</v>
      </c>
      <c r="I560" s="92" t="s">
        <v>1093</v>
      </c>
      <c r="J560" s="92" t="s">
        <v>7222</v>
      </c>
      <c r="K560" s="92" t="s">
        <v>1093</v>
      </c>
      <c r="L560" s="157">
        <v>21174.083647331001</v>
      </c>
      <c r="M560" s="92" t="s">
        <v>1978</v>
      </c>
      <c r="N560" s="157">
        <v>284753474.91912299</v>
      </c>
      <c r="O560" s="92" t="s">
        <v>2493</v>
      </c>
    </row>
    <row r="561" spans="1:15" ht="24" customHeight="1">
      <c r="A561" s="92" t="s">
        <v>2515</v>
      </c>
      <c r="B561" s="151" t="s">
        <v>1089</v>
      </c>
      <c r="C561" s="151" t="s">
        <v>2516</v>
      </c>
      <c r="D561" s="151" t="s">
        <v>1091</v>
      </c>
      <c r="E561" s="152" t="s">
        <v>1137</v>
      </c>
      <c r="F561" s="92" t="s">
        <v>2517</v>
      </c>
      <c r="G561" s="92" t="s">
        <v>1093</v>
      </c>
      <c r="H561" s="92" t="s">
        <v>7223</v>
      </c>
      <c r="I561" s="92" t="s">
        <v>1093</v>
      </c>
      <c r="J561" s="92" t="s">
        <v>7224</v>
      </c>
      <c r="K561" s="92" t="s">
        <v>1093</v>
      </c>
      <c r="L561" s="157">
        <v>21140.47104</v>
      </c>
      <c r="M561" s="92" t="s">
        <v>1978</v>
      </c>
      <c r="N561" s="157">
        <v>284774615.390163</v>
      </c>
      <c r="O561" s="92" t="s">
        <v>2493</v>
      </c>
    </row>
    <row r="562" spans="1:15" ht="24" customHeight="1">
      <c r="A562" s="92" t="s">
        <v>2519</v>
      </c>
      <c r="B562" s="151" t="s">
        <v>1089</v>
      </c>
      <c r="C562" s="151" t="s">
        <v>2520</v>
      </c>
      <c r="D562" s="151" t="s">
        <v>1091</v>
      </c>
      <c r="E562" s="152" t="s">
        <v>1096</v>
      </c>
      <c r="F562" s="92" t="s">
        <v>1097</v>
      </c>
      <c r="G562" s="92" t="s">
        <v>1093</v>
      </c>
      <c r="H562" s="92" t="s">
        <v>7225</v>
      </c>
      <c r="I562" s="92" t="s">
        <v>1093</v>
      </c>
      <c r="J562" s="92" t="s">
        <v>7225</v>
      </c>
      <c r="K562" s="92" t="s">
        <v>1093</v>
      </c>
      <c r="L562" s="157">
        <v>21124.6</v>
      </c>
      <c r="M562" s="92" t="s">
        <v>1978</v>
      </c>
      <c r="N562" s="157">
        <v>284795739.99016303</v>
      </c>
      <c r="O562" s="92" t="s">
        <v>2496</v>
      </c>
    </row>
    <row r="563" spans="1:15" ht="36" customHeight="1">
      <c r="A563" s="92" t="s">
        <v>2529</v>
      </c>
      <c r="B563" s="151" t="s">
        <v>1101</v>
      </c>
      <c r="C563" s="151" t="s">
        <v>2530</v>
      </c>
      <c r="D563" s="151" t="s">
        <v>1091</v>
      </c>
      <c r="E563" s="152" t="s">
        <v>1109</v>
      </c>
      <c r="F563" s="92" t="s">
        <v>2531</v>
      </c>
      <c r="G563" s="92" t="s">
        <v>1093</v>
      </c>
      <c r="H563" s="92" t="s">
        <v>7226</v>
      </c>
      <c r="I563" s="92" t="s">
        <v>1093</v>
      </c>
      <c r="J563" s="92" t="s">
        <v>7227</v>
      </c>
      <c r="K563" s="92" t="s">
        <v>1093</v>
      </c>
      <c r="L563" s="157">
        <v>21024.924763924999</v>
      </c>
      <c r="M563" s="92" t="s">
        <v>1978</v>
      </c>
      <c r="N563" s="157">
        <v>284816764.91492701</v>
      </c>
      <c r="O563" s="92" t="s">
        <v>2502</v>
      </c>
    </row>
    <row r="564" spans="1:15" ht="24" customHeight="1">
      <c r="A564" s="92" t="s">
        <v>2248</v>
      </c>
      <c r="B564" s="151" t="s">
        <v>1558</v>
      </c>
      <c r="C564" s="151" t="s">
        <v>2249</v>
      </c>
      <c r="D564" s="151" t="s">
        <v>1091</v>
      </c>
      <c r="E564" s="152" t="s">
        <v>1429</v>
      </c>
      <c r="F564" s="92" t="s">
        <v>2250</v>
      </c>
      <c r="G564" s="92" t="s">
        <v>1093</v>
      </c>
      <c r="H564" s="92" t="s">
        <v>7228</v>
      </c>
      <c r="I564" s="92" t="s">
        <v>1093</v>
      </c>
      <c r="J564" s="92" t="s">
        <v>7229</v>
      </c>
      <c r="K564" s="92" t="s">
        <v>1093</v>
      </c>
      <c r="L564" s="157">
        <v>20893.451795999998</v>
      </c>
      <c r="M564" s="92" t="s">
        <v>1978</v>
      </c>
      <c r="N564" s="157">
        <v>284837658.366723</v>
      </c>
      <c r="O564" s="92" t="s">
        <v>2502</v>
      </c>
    </row>
    <row r="565" spans="1:15" ht="24" customHeight="1">
      <c r="A565" s="92" t="s">
        <v>2525</v>
      </c>
      <c r="B565" s="151" t="s">
        <v>1126</v>
      </c>
      <c r="C565" s="151" t="s">
        <v>2526</v>
      </c>
      <c r="D565" s="151" t="s">
        <v>1091</v>
      </c>
      <c r="E565" s="152" t="s">
        <v>1137</v>
      </c>
      <c r="F565" s="92" t="s">
        <v>2527</v>
      </c>
      <c r="G565" s="92" t="s">
        <v>1093</v>
      </c>
      <c r="H565" s="92" t="s">
        <v>7230</v>
      </c>
      <c r="I565" s="92" t="s">
        <v>1093</v>
      </c>
      <c r="J565" s="92" t="s">
        <v>7231</v>
      </c>
      <c r="K565" s="92" t="s">
        <v>1093</v>
      </c>
      <c r="L565" s="157">
        <v>20611.312297199998</v>
      </c>
      <c r="M565" s="92" t="s">
        <v>1978</v>
      </c>
      <c r="N565" s="157">
        <v>284858269.67901999</v>
      </c>
      <c r="O565" s="92" t="s">
        <v>2507</v>
      </c>
    </row>
    <row r="566" spans="1:15" ht="24" customHeight="1">
      <c r="A566" s="92" t="s">
        <v>2489</v>
      </c>
      <c r="B566" s="151" t="s">
        <v>1089</v>
      </c>
      <c r="C566" s="151" t="s">
        <v>2490</v>
      </c>
      <c r="D566" s="151" t="s">
        <v>1095</v>
      </c>
      <c r="E566" s="152" t="s">
        <v>1109</v>
      </c>
      <c r="F566" s="92" t="s">
        <v>1119</v>
      </c>
      <c r="G566" s="92" t="s">
        <v>1093</v>
      </c>
      <c r="H566" s="92" t="s">
        <v>7232</v>
      </c>
      <c r="I566" s="92" t="s">
        <v>1093</v>
      </c>
      <c r="J566" s="92" t="s">
        <v>7233</v>
      </c>
      <c r="K566" s="92" t="s">
        <v>1093</v>
      </c>
      <c r="L566" s="157">
        <v>20540</v>
      </c>
      <c r="M566" s="92" t="s">
        <v>1978</v>
      </c>
      <c r="N566" s="157">
        <v>284878809.67901999</v>
      </c>
      <c r="O566" s="92" t="s">
        <v>2511</v>
      </c>
    </row>
    <row r="567" spans="1:15" ht="24" customHeight="1">
      <c r="A567" s="92" t="s">
        <v>2645</v>
      </c>
      <c r="B567" s="151" t="s">
        <v>1089</v>
      </c>
      <c r="C567" s="151" t="s">
        <v>2646</v>
      </c>
      <c r="D567" s="151" t="s">
        <v>1311</v>
      </c>
      <c r="E567" s="152" t="s">
        <v>1312</v>
      </c>
      <c r="F567" s="92" t="s">
        <v>1313</v>
      </c>
      <c r="G567" s="92" t="s">
        <v>1093</v>
      </c>
      <c r="H567" s="92" t="s">
        <v>2647</v>
      </c>
      <c r="I567" s="92" t="s">
        <v>1093</v>
      </c>
      <c r="J567" s="92" t="s">
        <v>2648</v>
      </c>
      <c r="K567" s="92" t="s">
        <v>1093</v>
      </c>
      <c r="L567" s="157">
        <v>20531.72</v>
      </c>
      <c r="M567" s="92" t="s">
        <v>1978</v>
      </c>
      <c r="N567" s="157">
        <v>284899341.39902002</v>
      </c>
      <c r="O567" s="92" t="s">
        <v>2518</v>
      </c>
    </row>
    <row r="568" spans="1:15" ht="108" customHeight="1">
      <c r="A568" s="92" t="s">
        <v>2650</v>
      </c>
      <c r="B568" s="151" t="s">
        <v>1089</v>
      </c>
      <c r="C568" s="151" t="s">
        <v>2651</v>
      </c>
      <c r="D568" s="151" t="s">
        <v>1311</v>
      </c>
      <c r="E568" s="152" t="s">
        <v>1312</v>
      </c>
      <c r="F568" s="92" t="s">
        <v>1313</v>
      </c>
      <c r="G568" s="92" t="s">
        <v>1093</v>
      </c>
      <c r="H568" s="92" t="s">
        <v>2652</v>
      </c>
      <c r="I568" s="92" t="s">
        <v>1093</v>
      </c>
      <c r="J568" s="92" t="s">
        <v>2653</v>
      </c>
      <c r="K568" s="92" t="s">
        <v>1093</v>
      </c>
      <c r="L568" s="157">
        <v>20530.807000000001</v>
      </c>
      <c r="M568" s="92" t="s">
        <v>1978</v>
      </c>
      <c r="N568" s="157">
        <v>284919872.20602</v>
      </c>
      <c r="O568" s="92" t="s">
        <v>2518</v>
      </c>
    </row>
    <row r="569" spans="1:15" ht="24" customHeight="1">
      <c r="A569" s="92" t="s">
        <v>2654</v>
      </c>
      <c r="B569" s="151" t="s">
        <v>1089</v>
      </c>
      <c r="C569" s="151" t="s">
        <v>2655</v>
      </c>
      <c r="D569" s="151" t="s">
        <v>1311</v>
      </c>
      <c r="E569" s="152" t="s">
        <v>1312</v>
      </c>
      <c r="F569" s="92" t="s">
        <v>1313</v>
      </c>
      <c r="G569" s="92" t="s">
        <v>1093</v>
      </c>
      <c r="H569" s="92" t="s">
        <v>2652</v>
      </c>
      <c r="I569" s="92" t="s">
        <v>1093</v>
      </c>
      <c r="J569" s="92" t="s">
        <v>2653</v>
      </c>
      <c r="K569" s="92" t="s">
        <v>1093</v>
      </c>
      <c r="L569" s="157">
        <v>20530.807000000001</v>
      </c>
      <c r="M569" s="92" t="s">
        <v>1978</v>
      </c>
      <c r="N569" s="157">
        <v>284940403.01301998</v>
      </c>
      <c r="O569" s="92" t="s">
        <v>2521</v>
      </c>
    </row>
    <row r="570" spans="1:15" ht="24" customHeight="1">
      <c r="A570" s="92" t="s">
        <v>2667</v>
      </c>
      <c r="B570" s="151" t="s">
        <v>1089</v>
      </c>
      <c r="C570" s="151" t="s">
        <v>2668</v>
      </c>
      <c r="D570" s="151" t="s">
        <v>1311</v>
      </c>
      <c r="E570" s="152" t="s">
        <v>1312</v>
      </c>
      <c r="F570" s="92" t="s">
        <v>1313</v>
      </c>
      <c r="G570" s="92" t="s">
        <v>1093</v>
      </c>
      <c r="H570" s="92" t="s">
        <v>2669</v>
      </c>
      <c r="I570" s="92" t="s">
        <v>1093</v>
      </c>
      <c r="J570" s="92" t="s">
        <v>2670</v>
      </c>
      <c r="K570" s="92" t="s">
        <v>1093</v>
      </c>
      <c r="L570" s="157">
        <v>20308.178</v>
      </c>
      <c r="M570" s="92" t="s">
        <v>1978</v>
      </c>
      <c r="N570" s="157">
        <v>284960711.19102001</v>
      </c>
      <c r="O570" s="92" t="s">
        <v>2528</v>
      </c>
    </row>
    <row r="571" spans="1:15" ht="72" customHeight="1">
      <c r="A571" s="92" t="s">
        <v>1064</v>
      </c>
      <c r="B571" s="151" t="s">
        <v>1126</v>
      </c>
      <c r="C571" s="151" t="s">
        <v>468</v>
      </c>
      <c r="D571" s="151" t="s">
        <v>1127</v>
      </c>
      <c r="E571" s="152" t="s">
        <v>254</v>
      </c>
      <c r="F571" s="92" t="s">
        <v>7234</v>
      </c>
      <c r="G571" s="92" t="s">
        <v>1093</v>
      </c>
      <c r="H571" s="92" t="s">
        <v>7235</v>
      </c>
      <c r="I571" s="92" t="s">
        <v>1093</v>
      </c>
      <c r="J571" s="92" t="s">
        <v>7236</v>
      </c>
      <c r="K571" s="92" t="s">
        <v>1093</v>
      </c>
      <c r="L571" s="157">
        <v>20253.429792333998</v>
      </c>
      <c r="M571" s="92" t="s">
        <v>1978</v>
      </c>
      <c r="N571" s="157">
        <v>284980964.620812</v>
      </c>
      <c r="O571" s="92" t="s">
        <v>2528</v>
      </c>
    </row>
    <row r="572" spans="1:15" ht="36" customHeight="1">
      <c r="A572" s="92" t="s">
        <v>2538</v>
      </c>
      <c r="B572" s="151" t="s">
        <v>1126</v>
      </c>
      <c r="C572" s="151" t="s">
        <v>2539</v>
      </c>
      <c r="D572" s="151" t="s">
        <v>1091</v>
      </c>
      <c r="E572" s="152" t="s">
        <v>1225</v>
      </c>
      <c r="F572" s="92" t="s">
        <v>2540</v>
      </c>
      <c r="G572" s="92" t="s">
        <v>1093</v>
      </c>
      <c r="H572" s="92" t="s">
        <v>7237</v>
      </c>
      <c r="I572" s="92" t="s">
        <v>1093</v>
      </c>
      <c r="J572" s="92" t="s">
        <v>7238</v>
      </c>
      <c r="K572" s="92" t="s">
        <v>1093</v>
      </c>
      <c r="L572" s="157">
        <v>20242.118321999998</v>
      </c>
      <c r="M572" s="92" t="s">
        <v>1978</v>
      </c>
      <c r="N572" s="157">
        <v>285001206.73913401</v>
      </c>
      <c r="O572" s="92" t="s">
        <v>2532</v>
      </c>
    </row>
    <row r="573" spans="1:15" ht="24" customHeight="1">
      <c r="A573" s="92" t="s">
        <v>2546</v>
      </c>
      <c r="B573" s="151" t="s">
        <v>1126</v>
      </c>
      <c r="C573" s="151" t="s">
        <v>2547</v>
      </c>
      <c r="D573" s="151" t="s">
        <v>1091</v>
      </c>
      <c r="E573" s="152" t="s">
        <v>1096</v>
      </c>
      <c r="F573" s="92" t="s">
        <v>1931</v>
      </c>
      <c r="G573" s="92" t="s">
        <v>1093</v>
      </c>
      <c r="H573" s="92" t="s">
        <v>7239</v>
      </c>
      <c r="I573" s="92" t="s">
        <v>1093</v>
      </c>
      <c r="J573" s="92" t="s">
        <v>7240</v>
      </c>
      <c r="K573" s="92" t="s">
        <v>1093</v>
      </c>
      <c r="L573" s="157">
        <v>20133</v>
      </c>
      <c r="M573" s="92" t="s">
        <v>1978</v>
      </c>
      <c r="N573" s="157">
        <v>285021339.73913401</v>
      </c>
      <c r="O573" s="92" t="s">
        <v>2537</v>
      </c>
    </row>
    <row r="574" spans="1:15" ht="24" customHeight="1">
      <c r="A574" s="92" t="s">
        <v>2505</v>
      </c>
      <c r="B574" s="151" t="s">
        <v>1089</v>
      </c>
      <c r="C574" s="151" t="s">
        <v>2506</v>
      </c>
      <c r="D574" s="151" t="s">
        <v>1095</v>
      </c>
      <c r="E574" s="152" t="s">
        <v>1160</v>
      </c>
      <c r="F574" s="92" t="s">
        <v>2427</v>
      </c>
      <c r="G574" s="92" t="s">
        <v>1093</v>
      </c>
      <c r="H574" s="92" t="s">
        <v>6166</v>
      </c>
      <c r="I574" s="92" t="s">
        <v>1093</v>
      </c>
      <c r="J574" s="92" t="s">
        <v>7241</v>
      </c>
      <c r="K574" s="92" t="s">
        <v>1093</v>
      </c>
      <c r="L574" s="157">
        <v>20000</v>
      </c>
      <c r="M574" s="92" t="s">
        <v>1978</v>
      </c>
      <c r="N574" s="157">
        <v>285041339.73913401</v>
      </c>
      <c r="O574" s="92" t="s">
        <v>2537</v>
      </c>
    </row>
    <row r="575" spans="1:15" ht="24" customHeight="1">
      <c r="A575" s="92" t="s">
        <v>7242</v>
      </c>
      <c r="B575" s="151" t="s">
        <v>1921</v>
      </c>
      <c r="C575" s="151" t="s">
        <v>7243</v>
      </c>
      <c r="D575" s="151" t="s">
        <v>1091</v>
      </c>
      <c r="E575" s="152" t="s">
        <v>1167</v>
      </c>
      <c r="F575" s="92" t="s">
        <v>2750</v>
      </c>
      <c r="G575" s="92" t="s">
        <v>1093</v>
      </c>
      <c r="H575" s="92" t="s">
        <v>7244</v>
      </c>
      <c r="I575" s="92" t="s">
        <v>1093</v>
      </c>
      <c r="J575" s="92" t="s">
        <v>7245</v>
      </c>
      <c r="K575" s="92" t="s">
        <v>1093</v>
      </c>
      <c r="L575" s="157">
        <v>19809.1584</v>
      </c>
      <c r="M575" s="92" t="s">
        <v>1978</v>
      </c>
      <c r="N575" s="157">
        <v>285061148.89753401</v>
      </c>
      <c r="O575" s="92" t="s">
        <v>2545</v>
      </c>
    </row>
    <row r="576" spans="1:15" ht="60" customHeight="1">
      <c r="A576" s="92" t="s">
        <v>2552</v>
      </c>
      <c r="B576" s="151" t="s">
        <v>1558</v>
      </c>
      <c r="C576" s="151" t="s">
        <v>2553</v>
      </c>
      <c r="D576" s="151" t="s">
        <v>1091</v>
      </c>
      <c r="E576" s="152" t="s">
        <v>1195</v>
      </c>
      <c r="F576" s="92" t="s">
        <v>2554</v>
      </c>
      <c r="G576" s="92" t="s">
        <v>1093</v>
      </c>
      <c r="H576" s="92" t="s">
        <v>7246</v>
      </c>
      <c r="I576" s="92" t="s">
        <v>1093</v>
      </c>
      <c r="J576" s="92" t="s">
        <v>7247</v>
      </c>
      <c r="K576" s="92" t="s">
        <v>1093</v>
      </c>
      <c r="L576" s="157">
        <v>19755.224999999999</v>
      </c>
      <c r="M576" s="92" t="s">
        <v>1978</v>
      </c>
      <c r="N576" s="157">
        <v>285080904.12253398</v>
      </c>
      <c r="O576" s="92" t="s">
        <v>2548</v>
      </c>
    </row>
    <row r="577" spans="1:15" ht="24" customHeight="1">
      <c r="A577" s="92" t="s">
        <v>2677</v>
      </c>
      <c r="B577" s="151" t="s">
        <v>1089</v>
      </c>
      <c r="C577" s="151" t="s">
        <v>2678</v>
      </c>
      <c r="D577" s="151" t="s">
        <v>1311</v>
      </c>
      <c r="E577" s="152" t="s">
        <v>1312</v>
      </c>
      <c r="F577" s="92" t="s">
        <v>1097</v>
      </c>
      <c r="G577" s="92" t="s">
        <v>1093</v>
      </c>
      <c r="H577" s="92" t="s">
        <v>2679</v>
      </c>
      <c r="I577" s="92" t="s">
        <v>1093</v>
      </c>
      <c r="J577" s="92" t="s">
        <v>2679</v>
      </c>
      <c r="K577" s="92" t="s">
        <v>1093</v>
      </c>
      <c r="L577" s="157">
        <v>19742.5</v>
      </c>
      <c r="M577" s="92" t="s">
        <v>1978</v>
      </c>
      <c r="N577" s="157">
        <v>285100646.62253398</v>
      </c>
      <c r="O577" s="92" t="s">
        <v>2548</v>
      </c>
    </row>
    <row r="578" spans="1:15" ht="48" customHeight="1">
      <c r="A578" s="92" t="s">
        <v>2564</v>
      </c>
      <c r="B578" s="151" t="s">
        <v>1126</v>
      </c>
      <c r="C578" s="151" t="s">
        <v>2565</v>
      </c>
      <c r="D578" s="151" t="s">
        <v>1091</v>
      </c>
      <c r="E578" s="152" t="s">
        <v>1195</v>
      </c>
      <c r="F578" s="92" t="s">
        <v>2566</v>
      </c>
      <c r="G578" s="92" t="s">
        <v>1093</v>
      </c>
      <c r="H578" s="92" t="s">
        <v>7248</v>
      </c>
      <c r="I578" s="92" t="s">
        <v>1093</v>
      </c>
      <c r="J578" s="92" t="s">
        <v>7249</v>
      </c>
      <c r="K578" s="92" t="s">
        <v>1093</v>
      </c>
      <c r="L578" s="157">
        <v>19506.41</v>
      </c>
      <c r="M578" s="92" t="s">
        <v>1978</v>
      </c>
      <c r="N578" s="157">
        <v>285120153.032534</v>
      </c>
      <c r="O578" s="92" t="s">
        <v>2551</v>
      </c>
    </row>
    <row r="579" spans="1:15" ht="96" customHeight="1">
      <c r="A579" s="92" t="s">
        <v>2568</v>
      </c>
      <c r="B579" s="151" t="s">
        <v>1089</v>
      </c>
      <c r="C579" s="151" t="s">
        <v>2569</v>
      </c>
      <c r="D579" s="151" t="s">
        <v>1091</v>
      </c>
      <c r="E579" s="152" t="s">
        <v>1195</v>
      </c>
      <c r="F579" s="92" t="s">
        <v>2570</v>
      </c>
      <c r="G579" s="92" t="s">
        <v>1093</v>
      </c>
      <c r="H579" s="92" t="s">
        <v>7250</v>
      </c>
      <c r="I579" s="92" t="s">
        <v>1093</v>
      </c>
      <c r="J579" s="92" t="s">
        <v>7251</v>
      </c>
      <c r="K579" s="92" t="s">
        <v>1093</v>
      </c>
      <c r="L579" s="157">
        <v>19500</v>
      </c>
      <c r="M579" s="92" t="s">
        <v>1978</v>
      </c>
      <c r="N579" s="157">
        <v>285139653.032534</v>
      </c>
      <c r="O579" s="92" t="s">
        <v>2558</v>
      </c>
    </row>
    <row r="580" spans="1:15" ht="24" customHeight="1">
      <c r="A580" s="92" t="s">
        <v>2571</v>
      </c>
      <c r="B580" s="151" t="s">
        <v>1089</v>
      </c>
      <c r="C580" s="151" t="s">
        <v>2572</v>
      </c>
      <c r="D580" s="151" t="s">
        <v>1091</v>
      </c>
      <c r="E580" s="152" t="s">
        <v>1096</v>
      </c>
      <c r="F580" s="92" t="s">
        <v>2573</v>
      </c>
      <c r="G580" s="92" t="s">
        <v>1093</v>
      </c>
      <c r="H580" s="92" t="s">
        <v>7252</v>
      </c>
      <c r="I580" s="92" t="s">
        <v>1093</v>
      </c>
      <c r="J580" s="92" t="s">
        <v>7253</v>
      </c>
      <c r="K580" s="92" t="s">
        <v>1093</v>
      </c>
      <c r="L580" s="157">
        <v>19404</v>
      </c>
      <c r="M580" s="92" t="s">
        <v>1978</v>
      </c>
      <c r="N580" s="157">
        <v>285159057.032534</v>
      </c>
      <c r="O580" s="92" t="s">
        <v>2558</v>
      </c>
    </row>
    <row r="581" spans="1:15" ht="36" customHeight="1">
      <c r="A581" s="92" t="s">
        <v>2590</v>
      </c>
      <c r="B581" s="151" t="s">
        <v>1101</v>
      </c>
      <c r="C581" s="151" t="s">
        <v>2591</v>
      </c>
      <c r="D581" s="151" t="s">
        <v>1091</v>
      </c>
      <c r="E581" s="152" t="s">
        <v>1160</v>
      </c>
      <c r="F581" s="92" t="s">
        <v>2592</v>
      </c>
      <c r="G581" s="92" t="s">
        <v>1093</v>
      </c>
      <c r="H581" s="92" t="s">
        <v>7254</v>
      </c>
      <c r="I581" s="92" t="s">
        <v>1093</v>
      </c>
      <c r="J581" s="92" t="s">
        <v>7255</v>
      </c>
      <c r="K581" s="92" t="s">
        <v>1093</v>
      </c>
      <c r="L581" s="157">
        <v>19381.373074800002</v>
      </c>
      <c r="M581" s="92" t="s">
        <v>1978</v>
      </c>
      <c r="N581" s="157">
        <v>285178438.40560901</v>
      </c>
      <c r="O581" s="92" t="s">
        <v>2563</v>
      </c>
    </row>
    <row r="582" spans="1:15" ht="36" customHeight="1">
      <c r="A582" s="92" t="s">
        <v>2583</v>
      </c>
      <c r="B582" s="151" t="s">
        <v>1089</v>
      </c>
      <c r="C582" s="151" t="s">
        <v>2584</v>
      </c>
      <c r="D582" s="151" t="s">
        <v>1091</v>
      </c>
      <c r="E582" s="152" t="s">
        <v>1109</v>
      </c>
      <c r="F582" s="92" t="s">
        <v>2585</v>
      </c>
      <c r="G582" s="92" t="s">
        <v>1093</v>
      </c>
      <c r="H582" s="92" t="s">
        <v>7256</v>
      </c>
      <c r="I582" s="92" t="s">
        <v>1093</v>
      </c>
      <c r="J582" s="92" t="s">
        <v>7257</v>
      </c>
      <c r="K582" s="92" t="s">
        <v>1093</v>
      </c>
      <c r="L582" s="157">
        <v>19317.689999999999</v>
      </c>
      <c r="M582" s="92" t="s">
        <v>1978</v>
      </c>
      <c r="N582" s="157">
        <v>285197756.09560901</v>
      </c>
      <c r="O582" s="92" t="s">
        <v>2567</v>
      </c>
    </row>
    <row r="583" spans="1:15" ht="24" customHeight="1">
      <c r="A583" s="92" t="s">
        <v>2587</v>
      </c>
      <c r="B583" s="151" t="s">
        <v>1126</v>
      </c>
      <c r="C583" s="151" t="s">
        <v>2588</v>
      </c>
      <c r="D583" s="151" t="s">
        <v>1091</v>
      </c>
      <c r="E583" s="152" t="s">
        <v>1195</v>
      </c>
      <c r="F583" s="92" t="s">
        <v>2589</v>
      </c>
      <c r="G583" s="92" t="s">
        <v>1093</v>
      </c>
      <c r="H583" s="92" t="s">
        <v>7258</v>
      </c>
      <c r="I583" s="92" t="s">
        <v>1093</v>
      </c>
      <c r="J583" s="92" t="s">
        <v>7259</v>
      </c>
      <c r="K583" s="92" t="s">
        <v>1093</v>
      </c>
      <c r="L583" s="157">
        <v>19137.022304400001</v>
      </c>
      <c r="M583" s="92" t="s">
        <v>1978</v>
      </c>
      <c r="N583" s="157">
        <v>285216893.11791301</v>
      </c>
      <c r="O583" s="92" t="s">
        <v>2567</v>
      </c>
    </row>
    <row r="584" spans="1:15" ht="24" customHeight="1">
      <c r="A584" s="92" t="s">
        <v>2715</v>
      </c>
      <c r="B584" s="151" t="s">
        <v>1089</v>
      </c>
      <c r="C584" s="151" t="s">
        <v>2716</v>
      </c>
      <c r="D584" s="151" t="s">
        <v>1311</v>
      </c>
      <c r="E584" s="152" t="s">
        <v>1312</v>
      </c>
      <c r="F584" s="92" t="s">
        <v>1313</v>
      </c>
      <c r="G584" s="92" t="s">
        <v>1093</v>
      </c>
      <c r="H584" s="92" t="s">
        <v>2717</v>
      </c>
      <c r="I584" s="92" t="s">
        <v>1093</v>
      </c>
      <c r="J584" s="92" t="s">
        <v>2718</v>
      </c>
      <c r="K584" s="92" t="s">
        <v>1093</v>
      </c>
      <c r="L584" s="157">
        <v>19103.150000000001</v>
      </c>
      <c r="M584" s="92" t="s">
        <v>1978</v>
      </c>
      <c r="N584" s="157">
        <v>285235996.26791298</v>
      </c>
      <c r="O584" s="92" t="s">
        <v>2574</v>
      </c>
    </row>
    <row r="585" spans="1:15" ht="24" customHeight="1">
      <c r="A585" s="92" t="s">
        <v>2720</v>
      </c>
      <c r="B585" s="151" t="s">
        <v>1089</v>
      </c>
      <c r="C585" s="151" t="s">
        <v>2721</v>
      </c>
      <c r="D585" s="151" t="s">
        <v>1311</v>
      </c>
      <c r="E585" s="152" t="s">
        <v>1312</v>
      </c>
      <c r="F585" s="92" t="s">
        <v>1097</v>
      </c>
      <c r="G585" s="92" t="s">
        <v>1093</v>
      </c>
      <c r="H585" s="92" t="s">
        <v>2722</v>
      </c>
      <c r="I585" s="92" t="s">
        <v>1093</v>
      </c>
      <c r="J585" s="92" t="s">
        <v>2722</v>
      </c>
      <c r="K585" s="92" t="s">
        <v>1093</v>
      </c>
      <c r="L585" s="157">
        <v>19090.12</v>
      </c>
      <c r="M585" s="92" t="s">
        <v>1978</v>
      </c>
      <c r="N585" s="157">
        <v>285255086.38791299</v>
      </c>
      <c r="O585" s="92" t="s">
        <v>2582</v>
      </c>
    </row>
    <row r="586" spans="1:15" ht="24" customHeight="1">
      <c r="A586" s="92" t="s">
        <v>2542</v>
      </c>
      <c r="B586" s="151" t="s">
        <v>1089</v>
      </c>
      <c r="C586" s="151" t="s">
        <v>2543</v>
      </c>
      <c r="D586" s="151" t="s">
        <v>1095</v>
      </c>
      <c r="E586" s="152" t="s">
        <v>1160</v>
      </c>
      <c r="F586" s="92" t="s">
        <v>2544</v>
      </c>
      <c r="G586" s="92" t="s">
        <v>1093</v>
      </c>
      <c r="H586" s="92" t="s">
        <v>6500</v>
      </c>
      <c r="I586" s="92" t="s">
        <v>1093</v>
      </c>
      <c r="J586" s="92" t="s">
        <v>7260</v>
      </c>
      <c r="K586" s="92" t="s">
        <v>1093</v>
      </c>
      <c r="L586" s="157">
        <v>19014.400000000001</v>
      </c>
      <c r="M586" s="92" t="s">
        <v>1978</v>
      </c>
      <c r="N586" s="157">
        <v>285274100.78791302</v>
      </c>
      <c r="O586" s="92" t="s">
        <v>2582</v>
      </c>
    </row>
    <row r="587" spans="1:15" ht="24" customHeight="1">
      <c r="A587" s="92" t="s">
        <v>2680</v>
      </c>
      <c r="B587" s="151" t="s">
        <v>1101</v>
      </c>
      <c r="C587" s="151" t="s">
        <v>2681</v>
      </c>
      <c r="D587" s="151" t="s">
        <v>1091</v>
      </c>
      <c r="E587" s="152" t="s">
        <v>1160</v>
      </c>
      <c r="F587" s="92" t="s">
        <v>7261</v>
      </c>
      <c r="G587" s="92" t="s">
        <v>1093</v>
      </c>
      <c r="H587" s="92" t="s">
        <v>7262</v>
      </c>
      <c r="I587" s="92" t="s">
        <v>1093</v>
      </c>
      <c r="J587" s="92" t="s">
        <v>7263</v>
      </c>
      <c r="K587" s="92" t="s">
        <v>1093</v>
      </c>
      <c r="L587" s="157">
        <v>19014.3652821252</v>
      </c>
      <c r="M587" s="92" t="s">
        <v>1978</v>
      </c>
      <c r="N587" s="157">
        <v>285293115.15319502</v>
      </c>
      <c r="O587" s="92" t="s">
        <v>2586</v>
      </c>
    </row>
    <row r="588" spans="1:15" ht="144" customHeight="1">
      <c r="A588" s="92" t="s">
        <v>2626</v>
      </c>
      <c r="B588" s="151" t="s">
        <v>1101</v>
      </c>
      <c r="C588" s="151" t="s">
        <v>2627</v>
      </c>
      <c r="D588" s="151" t="s">
        <v>513</v>
      </c>
      <c r="E588" s="152" t="s">
        <v>1096</v>
      </c>
      <c r="F588" s="92" t="s">
        <v>2628</v>
      </c>
      <c r="G588" s="92" t="s">
        <v>534</v>
      </c>
      <c r="H588" s="92" t="s">
        <v>7264</v>
      </c>
      <c r="I588" s="92" t="s">
        <v>4485</v>
      </c>
      <c r="J588" s="92" t="s">
        <v>7265</v>
      </c>
      <c r="K588" s="92" t="s">
        <v>1217</v>
      </c>
      <c r="L588" s="157">
        <v>18889.05357439163</v>
      </c>
      <c r="M588" s="92" t="s">
        <v>1978</v>
      </c>
      <c r="N588" s="157">
        <v>285312004.20676899</v>
      </c>
      <c r="O588" s="92" t="s">
        <v>2593</v>
      </c>
    </row>
    <row r="589" spans="1:15" ht="24" customHeight="1">
      <c r="A589" s="92" t="s">
        <v>2756</v>
      </c>
      <c r="B589" s="151" t="s">
        <v>1101</v>
      </c>
      <c r="C589" s="151" t="s">
        <v>2757</v>
      </c>
      <c r="D589" s="151" t="s">
        <v>1091</v>
      </c>
      <c r="E589" s="152" t="s">
        <v>1137</v>
      </c>
      <c r="F589" s="92" t="s">
        <v>2758</v>
      </c>
      <c r="G589" s="92" t="s">
        <v>1093</v>
      </c>
      <c r="H589" s="92" t="s">
        <v>2769</v>
      </c>
      <c r="I589" s="92" t="s">
        <v>1093</v>
      </c>
      <c r="J589" s="92" t="s">
        <v>7266</v>
      </c>
      <c r="K589" s="92" t="s">
        <v>1093</v>
      </c>
      <c r="L589" s="157">
        <v>18850.011814199999</v>
      </c>
      <c r="M589" s="92" t="s">
        <v>1978</v>
      </c>
      <c r="N589" s="157">
        <v>285330854.21858299</v>
      </c>
      <c r="O589" s="92" t="s">
        <v>2593</v>
      </c>
    </row>
    <row r="590" spans="1:15" ht="24" customHeight="1">
      <c r="A590" s="92" t="s">
        <v>2594</v>
      </c>
      <c r="B590" s="151" t="s">
        <v>1126</v>
      </c>
      <c r="C590" s="151" t="s">
        <v>2595</v>
      </c>
      <c r="D590" s="151" t="s">
        <v>1091</v>
      </c>
      <c r="E590" s="152" t="s">
        <v>1195</v>
      </c>
      <c r="F590" s="92" t="s">
        <v>2596</v>
      </c>
      <c r="G590" s="92" t="s">
        <v>1093</v>
      </c>
      <c r="H590" s="92" t="s">
        <v>7267</v>
      </c>
      <c r="I590" s="92" t="s">
        <v>1093</v>
      </c>
      <c r="J590" s="92" t="s">
        <v>7268</v>
      </c>
      <c r="K590" s="92" t="s">
        <v>1093</v>
      </c>
      <c r="L590" s="157">
        <v>18806.106</v>
      </c>
      <c r="M590" s="92" t="s">
        <v>1978</v>
      </c>
      <c r="N590" s="157">
        <v>285349660.32458299</v>
      </c>
      <c r="O590" s="92" t="s">
        <v>2599</v>
      </c>
    </row>
    <row r="591" spans="1:15" ht="24" customHeight="1">
      <c r="A591" s="92" t="s">
        <v>2733</v>
      </c>
      <c r="B591" s="151" t="s">
        <v>1089</v>
      </c>
      <c r="C591" s="151" t="s">
        <v>2734</v>
      </c>
      <c r="D591" s="151" t="s">
        <v>1311</v>
      </c>
      <c r="E591" s="152" t="s">
        <v>1312</v>
      </c>
      <c r="F591" s="92" t="s">
        <v>1313</v>
      </c>
      <c r="G591" s="92" t="s">
        <v>1093</v>
      </c>
      <c r="H591" s="92" t="s">
        <v>2735</v>
      </c>
      <c r="I591" s="92" t="s">
        <v>1093</v>
      </c>
      <c r="J591" s="92" t="s">
        <v>2736</v>
      </c>
      <c r="K591" s="92" t="s">
        <v>1093</v>
      </c>
      <c r="L591" s="157">
        <v>18789.507000000001</v>
      </c>
      <c r="M591" s="92" t="s">
        <v>1978</v>
      </c>
      <c r="N591" s="157">
        <v>285368449.83158302</v>
      </c>
      <c r="O591" s="92" t="s">
        <v>2604</v>
      </c>
    </row>
    <row r="592" spans="1:15" ht="24" customHeight="1">
      <c r="A592" s="92" t="s">
        <v>1024</v>
      </c>
      <c r="B592" s="151" t="s">
        <v>1126</v>
      </c>
      <c r="C592" s="151" t="s">
        <v>504</v>
      </c>
      <c r="D592" s="151" t="s">
        <v>1127</v>
      </c>
      <c r="E592" s="152" t="s">
        <v>254</v>
      </c>
      <c r="F592" s="92" t="s">
        <v>1025</v>
      </c>
      <c r="G592" s="92" t="s">
        <v>1093</v>
      </c>
      <c r="H592" s="92" t="s">
        <v>7269</v>
      </c>
      <c r="I592" s="92" t="s">
        <v>1093</v>
      </c>
      <c r="J592" s="92" t="s">
        <v>7270</v>
      </c>
      <c r="K592" s="92" t="s">
        <v>1093</v>
      </c>
      <c r="L592" s="157">
        <v>18768.931840505</v>
      </c>
      <c r="M592" s="92" t="s">
        <v>1978</v>
      </c>
      <c r="N592" s="157">
        <v>285387218.76342398</v>
      </c>
      <c r="O592" s="92" t="s">
        <v>2604</v>
      </c>
    </row>
    <row r="593" spans="1:15" ht="36" customHeight="1">
      <c r="A593" s="92" t="s">
        <v>2632</v>
      </c>
      <c r="B593" s="151" t="s">
        <v>1101</v>
      </c>
      <c r="C593" s="151" t="s">
        <v>2633</v>
      </c>
      <c r="D593" s="151" t="s">
        <v>1091</v>
      </c>
      <c r="E593" s="152" t="s">
        <v>2634</v>
      </c>
      <c r="F593" s="92" t="s">
        <v>2635</v>
      </c>
      <c r="G593" s="92" t="s">
        <v>1093</v>
      </c>
      <c r="H593" s="92" t="s">
        <v>7271</v>
      </c>
      <c r="I593" s="92" t="s">
        <v>1093</v>
      </c>
      <c r="J593" s="92" t="s">
        <v>7272</v>
      </c>
      <c r="K593" s="92" t="s">
        <v>1093</v>
      </c>
      <c r="L593" s="157">
        <v>18709.187445</v>
      </c>
      <c r="M593" s="92" t="s">
        <v>1978</v>
      </c>
      <c r="N593" s="157">
        <v>285405927.95086902</v>
      </c>
      <c r="O593" s="92" t="s">
        <v>2609</v>
      </c>
    </row>
    <row r="594" spans="1:15" ht="24" customHeight="1">
      <c r="A594" s="92" t="s">
        <v>7273</v>
      </c>
      <c r="B594" s="151" t="s">
        <v>1101</v>
      </c>
      <c r="C594" s="151" t="s">
        <v>7274</v>
      </c>
      <c r="D594" s="151" t="s">
        <v>513</v>
      </c>
      <c r="E594" s="152" t="s">
        <v>1096</v>
      </c>
      <c r="F594" s="92" t="s">
        <v>7275</v>
      </c>
      <c r="G594" s="92" t="s">
        <v>534</v>
      </c>
      <c r="H594" s="92" t="s">
        <v>7276</v>
      </c>
      <c r="I594" s="92" t="s">
        <v>7277</v>
      </c>
      <c r="J594" s="92" t="s">
        <v>7278</v>
      </c>
      <c r="K594" s="92" t="s">
        <v>1217</v>
      </c>
      <c r="L594" s="157">
        <v>18696.564762393151</v>
      </c>
      <c r="M594" s="92" t="s">
        <v>1978</v>
      </c>
      <c r="N594" s="157">
        <v>285424624.51563102</v>
      </c>
      <c r="O594" s="92" t="s">
        <v>2613</v>
      </c>
    </row>
    <row r="595" spans="1:15" ht="24" customHeight="1">
      <c r="A595" s="92" t="s">
        <v>2600</v>
      </c>
      <c r="B595" s="151" t="s">
        <v>1089</v>
      </c>
      <c r="C595" s="151" t="s">
        <v>2601</v>
      </c>
      <c r="D595" s="151" t="s">
        <v>1091</v>
      </c>
      <c r="E595" s="152" t="s">
        <v>6568</v>
      </c>
      <c r="F595" s="92" t="s">
        <v>1119</v>
      </c>
      <c r="G595" s="92" t="s">
        <v>1093</v>
      </c>
      <c r="H595" s="92" t="s">
        <v>7279</v>
      </c>
      <c r="I595" s="92" t="s">
        <v>1093</v>
      </c>
      <c r="J595" s="92" t="s">
        <v>7280</v>
      </c>
      <c r="K595" s="92" t="s">
        <v>1093</v>
      </c>
      <c r="L595" s="157">
        <v>18694.919999999998</v>
      </c>
      <c r="M595" s="92" t="s">
        <v>1978</v>
      </c>
      <c r="N595" s="157">
        <v>285443319.43563098</v>
      </c>
      <c r="O595" s="92" t="s">
        <v>2613</v>
      </c>
    </row>
    <row r="596" spans="1:15" ht="24" customHeight="1">
      <c r="A596" s="92" t="s">
        <v>2740</v>
      </c>
      <c r="B596" s="151" t="s">
        <v>1089</v>
      </c>
      <c r="C596" s="151" t="s">
        <v>2741</v>
      </c>
      <c r="D596" s="151" t="s">
        <v>1311</v>
      </c>
      <c r="E596" s="152" t="s">
        <v>1312</v>
      </c>
      <c r="F596" s="92" t="s">
        <v>1097</v>
      </c>
      <c r="G596" s="92" t="s">
        <v>1093</v>
      </c>
      <c r="H596" s="92" t="s">
        <v>2652</v>
      </c>
      <c r="I596" s="92" t="s">
        <v>1093</v>
      </c>
      <c r="J596" s="92" t="s">
        <v>2652</v>
      </c>
      <c r="K596" s="92" t="s">
        <v>1093</v>
      </c>
      <c r="L596" s="157">
        <v>18664.37</v>
      </c>
      <c r="M596" s="92" t="s">
        <v>1978</v>
      </c>
      <c r="N596" s="157">
        <v>285461983.80563098</v>
      </c>
      <c r="O596" s="92" t="s">
        <v>2619</v>
      </c>
    </row>
    <row r="597" spans="1:15" ht="24" customHeight="1">
      <c r="A597" s="92" t="s">
        <v>2602</v>
      </c>
      <c r="B597" s="151" t="s">
        <v>1101</v>
      </c>
      <c r="C597" s="151" t="s">
        <v>2603</v>
      </c>
      <c r="D597" s="151" t="s">
        <v>1091</v>
      </c>
      <c r="E597" s="152" t="s">
        <v>1167</v>
      </c>
      <c r="F597" s="92" t="s">
        <v>7281</v>
      </c>
      <c r="G597" s="92" t="s">
        <v>1093</v>
      </c>
      <c r="H597" s="92" t="s">
        <v>4748</v>
      </c>
      <c r="I597" s="92" t="s">
        <v>1093</v>
      </c>
      <c r="J597" s="92" t="s">
        <v>7282</v>
      </c>
      <c r="K597" s="92" t="s">
        <v>1093</v>
      </c>
      <c r="L597" s="157">
        <v>18567.765018392791</v>
      </c>
      <c r="M597" s="92" t="s">
        <v>1978</v>
      </c>
      <c r="N597" s="157">
        <v>285480551.57064903</v>
      </c>
      <c r="O597" s="92" t="s">
        <v>2625</v>
      </c>
    </row>
    <row r="598" spans="1:15" ht="48" customHeight="1">
      <c r="A598" s="92" t="s">
        <v>2614</v>
      </c>
      <c r="B598" s="151" t="s">
        <v>1126</v>
      </c>
      <c r="C598" s="151" t="s">
        <v>2615</v>
      </c>
      <c r="D598" s="151" t="s">
        <v>1091</v>
      </c>
      <c r="E598" s="152" t="s">
        <v>1195</v>
      </c>
      <c r="F598" s="92" t="s">
        <v>2616</v>
      </c>
      <c r="G598" s="92" t="s">
        <v>1093</v>
      </c>
      <c r="H598" s="92" t="s">
        <v>7283</v>
      </c>
      <c r="I598" s="92" t="s">
        <v>1093</v>
      </c>
      <c r="J598" s="92" t="s">
        <v>7284</v>
      </c>
      <c r="K598" s="92" t="s">
        <v>1093</v>
      </c>
      <c r="L598" s="157">
        <v>18471.4656</v>
      </c>
      <c r="M598" s="92" t="s">
        <v>1978</v>
      </c>
      <c r="N598" s="157">
        <v>285499023.03624898</v>
      </c>
      <c r="O598" s="92" t="s">
        <v>2625</v>
      </c>
    </row>
    <row r="599" spans="1:15" ht="60" customHeight="1">
      <c r="A599" s="92" t="s">
        <v>2559</v>
      </c>
      <c r="B599" s="151" t="s">
        <v>1089</v>
      </c>
      <c r="C599" s="151" t="s">
        <v>2560</v>
      </c>
      <c r="D599" s="151" t="s">
        <v>1095</v>
      </c>
      <c r="E599" s="152" t="s">
        <v>1109</v>
      </c>
      <c r="F599" s="92" t="s">
        <v>1119</v>
      </c>
      <c r="G599" s="92" t="s">
        <v>1093</v>
      </c>
      <c r="H599" s="92" t="s">
        <v>7285</v>
      </c>
      <c r="I599" s="92" t="s">
        <v>1093</v>
      </c>
      <c r="J599" s="92" t="s">
        <v>7286</v>
      </c>
      <c r="K599" s="92" t="s">
        <v>1093</v>
      </c>
      <c r="L599" s="157">
        <v>18460</v>
      </c>
      <c r="M599" s="92" t="s">
        <v>1978</v>
      </c>
      <c r="N599" s="157">
        <v>285517483.03624898</v>
      </c>
      <c r="O599" s="92" t="s">
        <v>2631</v>
      </c>
    </row>
    <row r="600" spans="1:15" ht="24" customHeight="1">
      <c r="A600" s="92" t="s">
        <v>2561</v>
      </c>
      <c r="B600" s="151" t="s">
        <v>1089</v>
      </c>
      <c r="C600" s="151" t="s">
        <v>2562</v>
      </c>
      <c r="D600" s="151" t="s">
        <v>1095</v>
      </c>
      <c r="E600" s="152" t="s">
        <v>508</v>
      </c>
      <c r="F600" s="92" t="s">
        <v>1855</v>
      </c>
      <c r="G600" s="92" t="s">
        <v>1093</v>
      </c>
      <c r="H600" s="92" t="s">
        <v>7287</v>
      </c>
      <c r="I600" s="92" t="s">
        <v>1093</v>
      </c>
      <c r="J600" s="92" t="s">
        <v>7288</v>
      </c>
      <c r="K600" s="92" t="s">
        <v>1093</v>
      </c>
      <c r="L600" s="157">
        <v>18424.3</v>
      </c>
      <c r="M600" s="92" t="s">
        <v>1978</v>
      </c>
      <c r="N600" s="157">
        <v>285535907.33624899</v>
      </c>
      <c r="O600" s="92" t="s">
        <v>2631</v>
      </c>
    </row>
    <row r="601" spans="1:15" ht="24" customHeight="1">
      <c r="A601" s="92" t="s">
        <v>2617</v>
      </c>
      <c r="B601" s="151" t="s">
        <v>1089</v>
      </c>
      <c r="C601" s="151" t="s">
        <v>2618</v>
      </c>
      <c r="D601" s="151" t="s">
        <v>1091</v>
      </c>
      <c r="E601" s="152" t="s">
        <v>1109</v>
      </c>
      <c r="F601" s="92" t="s">
        <v>1119</v>
      </c>
      <c r="G601" s="92" t="s">
        <v>1093</v>
      </c>
      <c r="H601" s="92" t="s">
        <v>7289</v>
      </c>
      <c r="I601" s="92" t="s">
        <v>1093</v>
      </c>
      <c r="J601" s="92" t="s">
        <v>7290</v>
      </c>
      <c r="K601" s="92" t="s">
        <v>1093</v>
      </c>
      <c r="L601" s="157">
        <v>18317.32</v>
      </c>
      <c r="M601" s="92" t="s">
        <v>1978</v>
      </c>
      <c r="N601" s="157">
        <v>285554224.65624899</v>
      </c>
      <c r="O601" s="92" t="s">
        <v>2638</v>
      </c>
    </row>
    <row r="602" spans="1:15" ht="24" customHeight="1">
      <c r="A602" s="92" t="s">
        <v>2575</v>
      </c>
      <c r="B602" s="151" t="s">
        <v>1089</v>
      </c>
      <c r="C602" s="151" t="s">
        <v>2576</v>
      </c>
      <c r="D602" s="151" t="s">
        <v>1095</v>
      </c>
      <c r="E602" s="152" t="s">
        <v>508</v>
      </c>
      <c r="F602" s="92" t="s">
        <v>2577</v>
      </c>
      <c r="G602" s="92" t="s">
        <v>1093</v>
      </c>
      <c r="H602" s="92" t="s">
        <v>7291</v>
      </c>
      <c r="I602" s="92" t="s">
        <v>1093</v>
      </c>
      <c r="J602" s="92" t="s">
        <v>7292</v>
      </c>
      <c r="K602" s="92" t="s">
        <v>1093</v>
      </c>
      <c r="L602" s="157">
        <v>18300</v>
      </c>
      <c r="M602" s="92" t="s">
        <v>1978</v>
      </c>
      <c r="N602" s="157">
        <v>285572524.65624899</v>
      </c>
      <c r="O602" s="92" t="s">
        <v>2644</v>
      </c>
    </row>
    <row r="603" spans="1:15" ht="24" customHeight="1">
      <c r="A603" s="92" t="s">
        <v>2727</v>
      </c>
      <c r="B603" s="151" t="s">
        <v>1089</v>
      </c>
      <c r="C603" s="151" t="s">
        <v>2728</v>
      </c>
      <c r="D603" s="151" t="s">
        <v>1095</v>
      </c>
      <c r="E603" s="152" t="s">
        <v>1109</v>
      </c>
      <c r="F603" s="92" t="s">
        <v>1097</v>
      </c>
      <c r="G603" s="92" t="s">
        <v>1093</v>
      </c>
      <c r="H603" s="92" t="s">
        <v>9999</v>
      </c>
      <c r="I603" s="92" t="s">
        <v>1093</v>
      </c>
      <c r="J603" s="92" t="s">
        <v>9999</v>
      </c>
      <c r="K603" s="92" t="s">
        <v>1093</v>
      </c>
      <c r="L603" s="157">
        <v>18166.490000000002</v>
      </c>
      <c r="M603" s="92" t="s">
        <v>1978</v>
      </c>
      <c r="N603" s="157">
        <v>285590691.146249</v>
      </c>
      <c r="O603" s="92" t="s">
        <v>2644</v>
      </c>
    </row>
    <row r="604" spans="1:15" ht="24" customHeight="1">
      <c r="A604" s="92" t="s">
        <v>2605</v>
      </c>
      <c r="B604" s="151" t="s">
        <v>1126</v>
      </c>
      <c r="C604" s="151" t="s">
        <v>2606</v>
      </c>
      <c r="D604" s="151" t="s">
        <v>513</v>
      </c>
      <c r="E604" s="152" t="s">
        <v>1498</v>
      </c>
      <c r="F604" s="92" t="s">
        <v>7293</v>
      </c>
      <c r="G604" s="92" t="s">
        <v>1093</v>
      </c>
      <c r="H604" s="92" t="s">
        <v>4209</v>
      </c>
      <c r="I604" s="92" t="s">
        <v>1093</v>
      </c>
      <c r="J604" s="92" t="s">
        <v>7294</v>
      </c>
      <c r="K604" s="92" t="s">
        <v>1093</v>
      </c>
      <c r="L604" s="157">
        <v>18146.760236999999</v>
      </c>
      <c r="M604" s="92" t="s">
        <v>1978</v>
      </c>
      <c r="N604" s="157">
        <v>285608837.90648597</v>
      </c>
      <c r="O604" s="92" t="s">
        <v>2649</v>
      </c>
    </row>
    <row r="605" spans="1:15" ht="24" customHeight="1">
      <c r="A605" s="92" t="s">
        <v>2760</v>
      </c>
      <c r="B605" s="151" t="s">
        <v>1089</v>
      </c>
      <c r="C605" s="151" t="s">
        <v>2761</v>
      </c>
      <c r="D605" s="151" t="s">
        <v>1311</v>
      </c>
      <c r="E605" s="152" t="s">
        <v>1312</v>
      </c>
      <c r="F605" s="92" t="s">
        <v>2499</v>
      </c>
      <c r="G605" s="92" t="s">
        <v>1093</v>
      </c>
      <c r="H605" s="92" t="s">
        <v>2762</v>
      </c>
      <c r="I605" s="92" t="s">
        <v>1093</v>
      </c>
      <c r="J605" s="92" t="s">
        <v>2763</v>
      </c>
      <c r="K605" s="92" t="s">
        <v>1093</v>
      </c>
      <c r="L605" s="157">
        <v>18056.240000000002</v>
      </c>
      <c r="M605" s="92" t="s">
        <v>1978</v>
      </c>
      <c r="N605" s="157">
        <v>285626894.14648598</v>
      </c>
      <c r="O605" s="92" t="s">
        <v>2656</v>
      </c>
    </row>
    <row r="606" spans="1:15" ht="108" customHeight="1">
      <c r="A606" s="92" t="s">
        <v>2689</v>
      </c>
      <c r="B606" s="151" t="s">
        <v>1101</v>
      </c>
      <c r="C606" s="151" t="s">
        <v>2690</v>
      </c>
      <c r="D606" s="151" t="s">
        <v>1091</v>
      </c>
      <c r="E606" s="152" t="s">
        <v>1160</v>
      </c>
      <c r="F606" s="92" t="s">
        <v>2691</v>
      </c>
      <c r="G606" s="92" t="s">
        <v>1093</v>
      </c>
      <c r="H606" s="92" t="s">
        <v>5621</v>
      </c>
      <c r="I606" s="92" t="s">
        <v>1093</v>
      </c>
      <c r="J606" s="92" t="s">
        <v>7295</v>
      </c>
      <c r="K606" s="92" t="s">
        <v>1093</v>
      </c>
      <c r="L606" s="157">
        <v>17929.6096</v>
      </c>
      <c r="M606" s="92" t="s">
        <v>1978</v>
      </c>
      <c r="N606" s="157">
        <v>285644823.75608599</v>
      </c>
      <c r="O606" s="92" t="s">
        <v>2656</v>
      </c>
    </row>
    <row r="607" spans="1:15" ht="24" customHeight="1">
      <c r="A607" s="92" t="s">
        <v>2636</v>
      </c>
      <c r="B607" s="151" t="s">
        <v>1089</v>
      </c>
      <c r="C607" s="151" t="s">
        <v>2637</v>
      </c>
      <c r="D607" s="151" t="s">
        <v>1091</v>
      </c>
      <c r="E607" s="152" t="s">
        <v>1160</v>
      </c>
      <c r="F607" s="92" t="s">
        <v>2544</v>
      </c>
      <c r="G607" s="92" t="s">
        <v>1093</v>
      </c>
      <c r="H607" s="92" t="s">
        <v>5756</v>
      </c>
      <c r="I607" s="92" t="s">
        <v>1093</v>
      </c>
      <c r="J607" s="92" t="s">
        <v>7296</v>
      </c>
      <c r="K607" s="92" t="s">
        <v>1093</v>
      </c>
      <c r="L607" s="157">
        <v>17920</v>
      </c>
      <c r="M607" s="92" t="s">
        <v>1978</v>
      </c>
      <c r="N607" s="157">
        <v>285662743.75608599</v>
      </c>
      <c r="O607" s="92" t="s">
        <v>2663</v>
      </c>
    </row>
    <row r="608" spans="1:15" ht="24" customHeight="1">
      <c r="A608" s="92" t="s">
        <v>651</v>
      </c>
      <c r="B608" s="151" t="s">
        <v>1101</v>
      </c>
      <c r="C608" s="151" t="s">
        <v>652</v>
      </c>
      <c r="D608" s="151" t="s">
        <v>513</v>
      </c>
      <c r="E608" s="152" t="s">
        <v>1096</v>
      </c>
      <c r="F608" s="92" t="s">
        <v>10000</v>
      </c>
      <c r="G608" s="92" t="s">
        <v>534</v>
      </c>
      <c r="H608" s="92" t="s">
        <v>7359</v>
      </c>
      <c r="I608" s="92" t="s">
        <v>7360</v>
      </c>
      <c r="J608" s="92" t="s">
        <v>10001</v>
      </c>
      <c r="K608" s="92" t="s">
        <v>1217</v>
      </c>
      <c r="L608" s="157">
        <v>17919.597216734484</v>
      </c>
      <c r="M608" s="92" t="s">
        <v>1978</v>
      </c>
      <c r="N608" s="157">
        <v>285680663.35330302</v>
      </c>
      <c r="O608" s="92" t="s">
        <v>2663</v>
      </c>
    </row>
    <row r="609" spans="1:15" ht="48" customHeight="1">
      <c r="A609" s="92" t="s">
        <v>2660</v>
      </c>
      <c r="B609" s="151" t="s">
        <v>1101</v>
      </c>
      <c r="C609" s="151" t="s">
        <v>2661</v>
      </c>
      <c r="D609" s="151" t="s">
        <v>1091</v>
      </c>
      <c r="E609" s="152" t="s">
        <v>1523</v>
      </c>
      <c r="F609" s="92" t="s">
        <v>2662</v>
      </c>
      <c r="G609" s="92" t="s">
        <v>1093</v>
      </c>
      <c r="H609" s="92" t="s">
        <v>7297</v>
      </c>
      <c r="I609" s="92" t="s">
        <v>1093</v>
      </c>
      <c r="J609" s="92" t="s">
        <v>7298</v>
      </c>
      <c r="K609" s="92" t="s">
        <v>1093</v>
      </c>
      <c r="L609" s="157">
        <v>17904.654476799999</v>
      </c>
      <c r="M609" s="92" t="s">
        <v>1978</v>
      </c>
      <c r="N609" s="157">
        <v>285698568.00778002</v>
      </c>
      <c r="O609" s="92" t="s">
        <v>2671</v>
      </c>
    </row>
    <row r="610" spans="1:15" ht="24" customHeight="1">
      <c r="A610" s="92" t="s">
        <v>2641</v>
      </c>
      <c r="B610" s="151" t="s">
        <v>1089</v>
      </c>
      <c r="C610" s="151" t="s">
        <v>2642</v>
      </c>
      <c r="D610" s="151" t="s">
        <v>1091</v>
      </c>
      <c r="E610" s="152" t="s">
        <v>1109</v>
      </c>
      <c r="F610" s="92" t="s">
        <v>2643</v>
      </c>
      <c r="G610" s="92" t="s">
        <v>1093</v>
      </c>
      <c r="H610" s="92" t="s">
        <v>7299</v>
      </c>
      <c r="I610" s="92" t="s">
        <v>1093</v>
      </c>
      <c r="J610" s="92" t="s">
        <v>7300</v>
      </c>
      <c r="K610" s="92" t="s">
        <v>1093</v>
      </c>
      <c r="L610" s="157">
        <v>17851.2</v>
      </c>
      <c r="M610" s="92" t="s">
        <v>1978</v>
      </c>
      <c r="N610" s="157">
        <v>285716419.20778</v>
      </c>
      <c r="O610" s="92" t="s">
        <v>2676</v>
      </c>
    </row>
    <row r="611" spans="1:15" ht="108" customHeight="1">
      <c r="A611" s="92" t="s">
        <v>2137</v>
      </c>
      <c r="B611" s="151" t="s">
        <v>1126</v>
      </c>
      <c r="C611" s="151" t="s">
        <v>2138</v>
      </c>
      <c r="D611" s="151" t="s">
        <v>1091</v>
      </c>
      <c r="E611" s="152" t="s">
        <v>1225</v>
      </c>
      <c r="F611" s="92" t="s">
        <v>7301</v>
      </c>
      <c r="G611" s="92" t="s">
        <v>1093</v>
      </c>
      <c r="H611" s="92" t="s">
        <v>7302</v>
      </c>
      <c r="I611" s="92" t="s">
        <v>1093</v>
      </c>
      <c r="J611" s="92" t="s">
        <v>7303</v>
      </c>
      <c r="K611" s="92" t="s">
        <v>1093</v>
      </c>
      <c r="L611" s="157">
        <v>17787.087367079999</v>
      </c>
      <c r="M611" s="92" t="s">
        <v>1978</v>
      </c>
      <c r="N611" s="157">
        <v>285734206.295147</v>
      </c>
      <c r="O611" s="92" t="s">
        <v>2676</v>
      </c>
    </row>
    <row r="612" spans="1:15" ht="24" customHeight="1">
      <c r="A612" s="92" t="s">
        <v>2813</v>
      </c>
      <c r="B612" s="151" t="s">
        <v>1101</v>
      </c>
      <c r="C612" s="151" t="s">
        <v>2814</v>
      </c>
      <c r="D612" s="151" t="s">
        <v>1091</v>
      </c>
      <c r="E612" s="152" t="s">
        <v>1137</v>
      </c>
      <c r="F612" s="92" t="s">
        <v>2815</v>
      </c>
      <c r="G612" s="92" t="s">
        <v>1093</v>
      </c>
      <c r="H612" s="92" t="s">
        <v>7304</v>
      </c>
      <c r="I612" s="92" t="s">
        <v>1093</v>
      </c>
      <c r="J612" s="92" t="s">
        <v>7305</v>
      </c>
      <c r="K612" s="92" t="s">
        <v>1093</v>
      </c>
      <c r="L612" s="157">
        <v>17741.984439439999</v>
      </c>
      <c r="M612" s="92" t="s">
        <v>1978</v>
      </c>
      <c r="N612" s="157">
        <v>285751948.27958602</v>
      </c>
      <c r="O612" s="92" t="s">
        <v>2683</v>
      </c>
    </row>
    <row r="613" spans="1:15" ht="24" customHeight="1">
      <c r="A613" s="92" t="s">
        <v>2657</v>
      </c>
      <c r="B613" s="151" t="s">
        <v>1101</v>
      </c>
      <c r="C613" s="151" t="s">
        <v>2658</v>
      </c>
      <c r="D613" s="151" t="s">
        <v>1091</v>
      </c>
      <c r="E613" s="152" t="s">
        <v>1109</v>
      </c>
      <c r="F613" s="92" t="s">
        <v>2659</v>
      </c>
      <c r="G613" s="92" t="s">
        <v>1093</v>
      </c>
      <c r="H613" s="92" t="s">
        <v>7306</v>
      </c>
      <c r="I613" s="92" t="s">
        <v>1093</v>
      </c>
      <c r="J613" s="92" t="s">
        <v>7307</v>
      </c>
      <c r="K613" s="92" t="s">
        <v>1093</v>
      </c>
      <c r="L613" s="157">
        <v>17730.162</v>
      </c>
      <c r="M613" s="92" t="s">
        <v>1978</v>
      </c>
      <c r="N613" s="157">
        <v>285769678.44158602</v>
      </c>
      <c r="O613" s="92" t="s">
        <v>2683</v>
      </c>
    </row>
    <row r="614" spans="1:15" ht="36" customHeight="1">
      <c r="A614" s="92" t="s">
        <v>2664</v>
      </c>
      <c r="B614" s="151" t="s">
        <v>1126</v>
      </c>
      <c r="C614" s="151" t="s">
        <v>2665</v>
      </c>
      <c r="D614" s="151" t="s">
        <v>1091</v>
      </c>
      <c r="E614" s="152" t="s">
        <v>1195</v>
      </c>
      <c r="F614" s="92" t="s">
        <v>2666</v>
      </c>
      <c r="G614" s="92" t="s">
        <v>1093</v>
      </c>
      <c r="H614" s="92" t="s">
        <v>7308</v>
      </c>
      <c r="I614" s="92" t="s">
        <v>1093</v>
      </c>
      <c r="J614" s="92" t="s">
        <v>7309</v>
      </c>
      <c r="K614" s="92" t="s">
        <v>1093</v>
      </c>
      <c r="L614" s="157">
        <v>17627.025000000001</v>
      </c>
      <c r="M614" s="92" t="s">
        <v>1978</v>
      </c>
      <c r="N614" s="157">
        <v>285787305.46658599</v>
      </c>
      <c r="O614" s="92" t="s">
        <v>2688</v>
      </c>
    </row>
    <row r="615" spans="1:15" ht="60" customHeight="1">
      <c r="A615" s="92" t="s">
        <v>2684</v>
      </c>
      <c r="B615" s="151" t="s">
        <v>1101</v>
      </c>
      <c r="C615" s="151" t="s">
        <v>2685</v>
      </c>
      <c r="D615" s="151" t="s">
        <v>1091</v>
      </c>
      <c r="E615" s="152" t="s">
        <v>1109</v>
      </c>
      <c r="F615" s="92" t="s">
        <v>2686</v>
      </c>
      <c r="G615" s="92" t="s">
        <v>1093</v>
      </c>
      <c r="H615" s="92" t="s">
        <v>7310</v>
      </c>
      <c r="I615" s="92" t="s">
        <v>1093</v>
      </c>
      <c r="J615" s="92" t="s">
        <v>7311</v>
      </c>
      <c r="K615" s="92" t="s">
        <v>1093</v>
      </c>
      <c r="L615" s="157">
        <v>17573.306400000001</v>
      </c>
      <c r="M615" s="92" t="s">
        <v>1978</v>
      </c>
      <c r="N615" s="157">
        <v>285804878.77298599</v>
      </c>
      <c r="O615" s="92" t="s">
        <v>2695</v>
      </c>
    </row>
    <row r="616" spans="1:15" ht="48" customHeight="1">
      <c r="A616" s="92" t="s">
        <v>2491</v>
      </c>
      <c r="B616" s="151" t="s">
        <v>1126</v>
      </c>
      <c r="C616" s="151" t="s">
        <v>2492</v>
      </c>
      <c r="D616" s="151" t="s">
        <v>1091</v>
      </c>
      <c r="E616" s="152" t="s">
        <v>1225</v>
      </c>
      <c r="F616" s="92" t="s">
        <v>7312</v>
      </c>
      <c r="G616" s="92" t="s">
        <v>1093</v>
      </c>
      <c r="H616" s="92" t="s">
        <v>7313</v>
      </c>
      <c r="I616" s="92" t="s">
        <v>1093</v>
      </c>
      <c r="J616" s="92" t="s">
        <v>7314</v>
      </c>
      <c r="K616" s="92" t="s">
        <v>1093</v>
      </c>
      <c r="L616" s="157">
        <v>17562.295275699998</v>
      </c>
      <c r="M616" s="92" t="s">
        <v>1978</v>
      </c>
      <c r="N616" s="157">
        <v>285822441.06826198</v>
      </c>
      <c r="O616" s="92" t="s">
        <v>2695</v>
      </c>
    </row>
    <row r="617" spans="1:15" ht="24" customHeight="1">
      <c r="A617" s="92" t="s">
        <v>2535</v>
      </c>
      <c r="B617" s="151" t="s">
        <v>1101</v>
      </c>
      <c r="C617" s="151" t="s">
        <v>2536</v>
      </c>
      <c r="D617" s="151" t="s">
        <v>1091</v>
      </c>
      <c r="E617" s="152" t="s">
        <v>1131</v>
      </c>
      <c r="F617" s="92" t="s">
        <v>7315</v>
      </c>
      <c r="G617" s="92" t="s">
        <v>1093</v>
      </c>
      <c r="H617" s="92" t="s">
        <v>7316</v>
      </c>
      <c r="I617" s="92" t="s">
        <v>1093</v>
      </c>
      <c r="J617" s="92" t="s">
        <v>7317</v>
      </c>
      <c r="K617" s="92" t="s">
        <v>1093</v>
      </c>
      <c r="L617" s="157">
        <v>17527.10682886768</v>
      </c>
      <c r="M617" s="92" t="s">
        <v>1978</v>
      </c>
      <c r="N617" s="157">
        <v>285839968.17509103</v>
      </c>
      <c r="O617" s="92" t="s">
        <v>2700</v>
      </c>
    </row>
    <row r="618" spans="1:15" ht="72" customHeight="1">
      <c r="A618" s="92" t="s">
        <v>2968</v>
      </c>
      <c r="B618" s="151" t="s">
        <v>1126</v>
      </c>
      <c r="C618" s="151" t="s">
        <v>2969</v>
      </c>
      <c r="D618" s="151" t="s">
        <v>513</v>
      </c>
      <c r="E618" s="152" t="s">
        <v>254</v>
      </c>
      <c r="F618" s="92" t="s">
        <v>7318</v>
      </c>
      <c r="G618" s="92" t="s">
        <v>1093</v>
      </c>
      <c r="H618" s="92" t="s">
        <v>7319</v>
      </c>
      <c r="I618" s="92" t="s">
        <v>1093</v>
      </c>
      <c r="J618" s="92" t="s">
        <v>7320</v>
      </c>
      <c r="K618" s="92" t="s">
        <v>1093</v>
      </c>
      <c r="L618" s="157">
        <v>17494.4526993</v>
      </c>
      <c r="M618" s="92" t="s">
        <v>1978</v>
      </c>
      <c r="N618" s="157">
        <v>285857462.62778997</v>
      </c>
      <c r="O618" s="92" t="s">
        <v>2700</v>
      </c>
    </row>
    <row r="619" spans="1:15" ht="24" customHeight="1">
      <c r="A619" s="92" t="s">
        <v>2405</v>
      </c>
      <c r="B619" s="151" t="s">
        <v>1126</v>
      </c>
      <c r="C619" s="151" t="s">
        <v>2406</v>
      </c>
      <c r="D619" s="151" t="s">
        <v>1091</v>
      </c>
      <c r="E619" s="152" t="s">
        <v>1195</v>
      </c>
      <c r="F619" s="92" t="s">
        <v>7321</v>
      </c>
      <c r="G619" s="92" t="s">
        <v>1093</v>
      </c>
      <c r="H619" s="92" t="s">
        <v>7322</v>
      </c>
      <c r="I619" s="92" t="s">
        <v>1093</v>
      </c>
      <c r="J619" s="92" t="s">
        <v>7323</v>
      </c>
      <c r="K619" s="92" t="s">
        <v>1093</v>
      </c>
      <c r="L619" s="157">
        <v>17488.208486250001</v>
      </c>
      <c r="M619" s="92" t="s">
        <v>1978</v>
      </c>
      <c r="N619" s="157">
        <v>285874950.83627599</v>
      </c>
      <c r="O619" s="92" t="s">
        <v>2705</v>
      </c>
    </row>
    <row r="620" spans="1:15" ht="48" customHeight="1">
      <c r="A620" s="92" t="s">
        <v>2772</v>
      </c>
      <c r="B620" s="151" t="s">
        <v>1089</v>
      </c>
      <c r="C620" s="151" t="s">
        <v>2773</v>
      </c>
      <c r="D620" s="151" t="s">
        <v>1311</v>
      </c>
      <c r="E620" s="152" t="s">
        <v>1312</v>
      </c>
      <c r="F620" s="92" t="s">
        <v>1097</v>
      </c>
      <c r="G620" s="92" t="s">
        <v>1093</v>
      </c>
      <c r="H620" s="92" t="s">
        <v>2774</v>
      </c>
      <c r="I620" s="92" t="s">
        <v>1093</v>
      </c>
      <c r="J620" s="92" t="s">
        <v>2774</v>
      </c>
      <c r="K620" s="92" t="s">
        <v>1093</v>
      </c>
      <c r="L620" s="157">
        <v>17465.77</v>
      </c>
      <c r="M620" s="92" t="s">
        <v>1978</v>
      </c>
      <c r="N620" s="157">
        <v>285892416.60627598</v>
      </c>
      <c r="O620" s="92" t="s">
        <v>2712</v>
      </c>
    </row>
    <row r="621" spans="1:15" ht="24" customHeight="1">
      <c r="A621" s="92" t="s">
        <v>2672</v>
      </c>
      <c r="B621" s="151" t="s">
        <v>1089</v>
      </c>
      <c r="C621" s="151" t="s">
        <v>2673</v>
      </c>
      <c r="D621" s="151" t="s">
        <v>1091</v>
      </c>
      <c r="E621" s="152" t="s">
        <v>1096</v>
      </c>
      <c r="F621" s="92" t="s">
        <v>1119</v>
      </c>
      <c r="G621" s="92" t="s">
        <v>1093</v>
      </c>
      <c r="H621" s="92" t="s">
        <v>7324</v>
      </c>
      <c r="I621" s="92" t="s">
        <v>1093</v>
      </c>
      <c r="J621" s="92" t="s">
        <v>7325</v>
      </c>
      <c r="K621" s="92" t="s">
        <v>1093</v>
      </c>
      <c r="L621" s="157">
        <v>17406.28</v>
      </c>
      <c r="M621" s="92" t="s">
        <v>1978</v>
      </c>
      <c r="N621" s="157">
        <v>285909822.88627601</v>
      </c>
      <c r="O621" s="92" t="s">
        <v>2712</v>
      </c>
    </row>
    <row r="622" spans="1:15" ht="24" customHeight="1">
      <c r="A622" s="92" t="s">
        <v>2607</v>
      </c>
      <c r="B622" s="151" t="s">
        <v>1089</v>
      </c>
      <c r="C622" s="151" t="s">
        <v>2608</v>
      </c>
      <c r="D622" s="151" t="s">
        <v>1095</v>
      </c>
      <c r="E622" s="152" t="s">
        <v>1109</v>
      </c>
      <c r="F622" s="92" t="s">
        <v>1694</v>
      </c>
      <c r="G622" s="92" t="s">
        <v>1093</v>
      </c>
      <c r="H622" s="92" t="s">
        <v>7326</v>
      </c>
      <c r="I622" s="92" t="s">
        <v>1093</v>
      </c>
      <c r="J622" s="92" t="s">
        <v>7327</v>
      </c>
      <c r="K622" s="92" t="s">
        <v>1093</v>
      </c>
      <c r="L622" s="157">
        <v>17400</v>
      </c>
      <c r="M622" s="92" t="s">
        <v>1978</v>
      </c>
      <c r="N622" s="157">
        <v>285927222.88627601</v>
      </c>
      <c r="O622" s="92" t="s">
        <v>2719</v>
      </c>
    </row>
    <row r="623" spans="1:15" ht="48" customHeight="1">
      <c r="A623" s="92" t="s">
        <v>2620</v>
      </c>
      <c r="B623" s="151" t="s">
        <v>1089</v>
      </c>
      <c r="C623" s="151" t="s">
        <v>2621</v>
      </c>
      <c r="D623" s="151" t="s">
        <v>1103</v>
      </c>
      <c r="E623" s="152" t="s">
        <v>1096</v>
      </c>
      <c r="F623" s="92" t="s">
        <v>1119</v>
      </c>
      <c r="G623" s="92" t="s">
        <v>1093</v>
      </c>
      <c r="H623" s="92" t="s">
        <v>7328</v>
      </c>
      <c r="I623" s="92" t="s">
        <v>1093</v>
      </c>
      <c r="J623" s="92" t="s">
        <v>7329</v>
      </c>
      <c r="K623" s="92" t="s">
        <v>1093</v>
      </c>
      <c r="L623" s="157">
        <v>17358.939999999999</v>
      </c>
      <c r="M623" s="92" t="s">
        <v>1978</v>
      </c>
      <c r="N623" s="157">
        <v>285944581.826276</v>
      </c>
      <c r="O623" s="92" t="s">
        <v>2719</v>
      </c>
    </row>
    <row r="624" spans="1:15" ht="24" customHeight="1">
      <c r="A624" s="92" t="s">
        <v>566</v>
      </c>
      <c r="B624" s="151" t="s">
        <v>1101</v>
      </c>
      <c r="C624" s="151" t="s">
        <v>567</v>
      </c>
      <c r="D624" s="151" t="s">
        <v>513</v>
      </c>
      <c r="E624" s="152" t="s">
        <v>1096</v>
      </c>
      <c r="F624" s="92" t="s">
        <v>7330</v>
      </c>
      <c r="G624" s="92" t="s">
        <v>568</v>
      </c>
      <c r="H624" s="92" t="s">
        <v>7331</v>
      </c>
      <c r="I624" s="92" t="s">
        <v>7332</v>
      </c>
      <c r="J624" s="92" t="s">
        <v>7333</v>
      </c>
      <c r="K624" s="92" t="s">
        <v>7334</v>
      </c>
      <c r="L624" s="157">
        <v>17328.418192393707</v>
      </c>
      <c r="M624" s="92" t="s">
        <v>1978</v>
      </c>
      <c r="N624" s="157">
        <v>285961910.24446797</v>
      </c>
      <c r="O624" s="92" t="s">
        <v>2726</v>
      </c>
    </row>
    <row r="625" spans="1:15" ht="36" customHeight="1">
      <c r="A625" s="92" t="s">
        <v>2979</v>
      </c>
      <c r="B625" s="151" t="s">
        <v>1126</v>
      </c>
      <c r="C625" s="151" t="s">
        <v>2980</v>
      </c>
      <c r="D625" s="151" t="s">
        <v>513</v>
      </c>
      <c r="E625" s="152" t="s">
        <v>254</v>
      </c>
      <c r="F625" s="92" t="s">
        <v>7318</v>
      </c>
      <c r="G625" s="92" t="s">
        <v>1093</v>
      </c>
      <c r="H625" s="92" t="s">
        <v>7335</v>
      </c>
      <c r="I625" s="92" t="s">
        <v>1093</v>
      </c>
      <c r="J625" s="92" t="s">
        <v>7336</v>
      </c>
      <c r="K625" s="92" t="s">
        <v>1093</v>
      </c>
      <c r="L625" s="157">
        <v>17261.193329975998</v>
      </c>
      <c r="M625" s="92" t="s">
        <v>1978</v>
      </c>
      <c r="N625" s="157">
        <v>285979171.43779802</v>
      </c>
      <c r="O625" s="92" t="s">
        <v>2729</v>
      </c>
    </row>
    <row r="626" spans="1:15" ht="24" customHeight="1">
      <c r="A626" s="92" t="s">
        <v>4126</v>
      </c>
      <c r="B626" s="151" t="s">
        <v>1089</v>
      </c>
      <c r="C626" s="151" t="s">
        <v>4127</v>
      </c>
      <c r="D626" s="151" t="s">
        <v>1091</v>
      </c>
      <c r="E626" s="152" t="s">
        <v>1109</v>
      </c>
      <c r="F626" s="92" t="s">
        <v>2479</v>
      </c>
      <c r="G626" s="92" t="s">
        <v>1093</v>
      </c>
      <c r="H626" s="92" t="s">
        <v>7337</v>
      </c>
      <c r="I626" s="92" t="s">
        <v>1093</v>
      </c>
      <c r="J626" s="92" t="s">
        <v>7338</v>
      </c>
      <c r="K626" s="92" t="s">
        <v>1093</v>
      </c>
      <c r="L626" s="157">
        <v>17148.72</v>
      </c>
      <c r="M626" s="92" t="s">
        <v>1978</v>
      </c>
      <c r="N626" s="157">
        <v>285996320.15779799</v>
      </c>
      <c r="O626" s="92" t="s">
        <v>2729</v>
      </c>
    </row>
    <row r="627" spans="1:15" ht="24" customHeight="1">
      <c r="A627" s="92" t="s">
        <v>551</v>
      </c>
      <c r="B627" s="151" t="s">
        <v>1101</v>
      </c>
      <c r="C627" s="151" t="s">
        <v>552</v>
      </c>
      <c r="D627" s="151" t="s">
        <v>513</v>
      </c>
      <c r="E627" s="152" t="s">
        <v>1096</v>
      </c>
      <c r="F627" s="92" t="s">
        <v>10002</v>
      </c>
      <c r="G627" s="92" t="s">
        <v>534</v>
      </c>
      <c r="H627" s="92" t="s">
        <v>7361</v>
      </c>
      <c r="I627" s="92" t="s">
        <v>7362</v>
      </c>
      <c r="J627" s="92" t="s">
        <v>10003</v>
      </c>
      <c r="K627" s="92" t="s">
        <v>1217</v>
      </c>
      <c r="L627" s="157">
        <v>17147.936333292571</v>
      </c>
      <c r="M627" s="92" t="s">
        <v>1978</v>
      </c>
      <c r="N627" s="157">
        <v>286013468.09413099</v>
      </c>
      <c r="O627" s="92" t="s">
        <v>2737</v>
      </c>
    </row>
    <row r="628" spans="1:15" ht="24" customHeight="1">
      <c r="A628" s="92" t="s">
        <v>2674</v>
      </c>
      <c r="B628" s="151" t="s">
        <v>1089</v>
      </c>
      <c r="C628" s="151" t="s">
        <v>2675</v>
      </c>
      <c r="D628" s="151" t="s">
        <v>1091</v>
      </c>
      <c r="E628" s="152" t="s">
        <v>1109</v>
      </c>
      <c r="F628" s="92" t="s">
        <v>1119</v>
      </c>
      <c r="G628" s="92" t="s">
        <v>1093</v>
      </c>
      <c r="H628" s="92" t="s">
        <v>7339</v>
      </c>
      <c r="I628" s="92" t="s">
        <v>1093</v>
      </c>
      <c r="J628" s="92" t="s">
        <v>7340</v>
      </c>
      <c r="K628" s="92" t="s">
        <v>1093</v>
      </c>
      <c r="L628" s="157">
        <v>17130.62</v>
      </c>
      <c r="M628" s="92" t="s">
        <v>1978</v>
      </c>
      <c r="N628" s="157">
        <v>286030598.714131</v>
      </c>
      <c r="O628" s="92" t="s">
        <v>2737</v>
      </c>
    </row>
    <row r="629" spans="1:15" ht="192" customHeight="1">
      <c r="A629" s="92" t="s">
        <v>2629</v>
      </c>
      <c r="B629" s="151" t="s">
        <v>1089</v>
      </c>
      <c r="C629" s="151" t="s">
        <v>2630</v>
      </c>
      <c r="D629" s="151" t="s">
        <v>1095</v>
      </c>
      <c r="E629" s="152" t="s">
        <v>1109</v>
      </c>
      <c r="F629" s="92" t="s">
        <v>1100</v>
      </c>
      <c r="G629" s="92" t="s">
        <v>1093</v>
      </c>
      <c r="H629" s="92" t="s">
        <v>7341</v>
      </c>
      <c r="I629" s="92" t="s">
        <v>1093</v>
      </c>
      <c r="J629" s="92" t="s">
        <v>7342</v>
      </c>
      <c r="K629" s="92" t="s">
        <v>1093</v>
      </c>
      <c r="L629" s="157">
        <v>17108.099999999999</v>
      </c>
      <c r="M629" s="92" t="s">
        <v>1978</v>
      </c>
      <c r="N629" s="157">
        <v>286047706.81413102</v>
      </c>
      <c r="O629" s="92" t="s">
        <v>2742</v>
      </c>
    </row>
    <row r="630" spans="1:15" ht="24" customHeight="1">
      <c r="A630" s="92" t="s">
        <v>2687</v>
      </c>
      <c r="B630" s="151" t="s">
        <v>1089</v>
      </c>
      <c r="C630" s="151" t="s">
        <v>2392</v>
      </c>
      <c r="D630" s="151" t="s">
        <v>1091</v>
      </c>
      <c r="E630" s="152" t="s">
        <v>1160</v>
      </c>
      <c r="F630" s="92" t="s">
        <v>1307</v>
      </c>
      <c r="G630" s="92" t="s">
        <v>1093</v>
      </c>
      <c r="H630" s="92" t="s">
        <v>7343</v>
      </c>
      <c r="I630" s="92" t="s">
        <v>1093</v>
      </c>
      <c r="J630" s="92" t="s">
        <v>7344</v>
      </c>
      <c r="K630" s="92" t="s">
        <v>1093</v>
      </c>
      <c r="L630" s="157">
        <v>17028</v>
      </c>
      <c r="M630" s="92" t="s">
        <v>1978</v>
      </c>
      <c r="N630" s="157">
        <v>286064734.81413102</v>
      </c>
      <c r="O630" s="92" t="s">
        <v>2749</v>
      </c>
    </row>
    <row r="631" spans="1:15" ht="24" customHeight="1">
      <c r="A631" s="92" t="s">
        <v>2692</v>
      </c>
      <c r="B631" s="151" t="s">
        <v>1126</v>
      </c>
      <c r="C631" s="151" t="s">
        <v>2693</v>
      </c>
      <c r="D631" s="151" t="s">
        <v>1091</v>
      </c>
      <c r="E631" s="152" t="s">
        <v>1195</v>
      </c>
      <c r="F631" s="92" t="s">
        <v>2694</v>
      </c>
      <c r="G631" s="92" t="s">
        <v>1093</v>
      </c>
      <c r="H631" s="92" t="s">
        <v>7345</v>
      </c>
      <c r="I631" s="92" t="s">
        <v>1093</v>
      </c>
      <c r="J631" s="92" t="s">
        <v>7346</v>
      </c>
      <c r="K631" s="92" t="s">
        <v>1093</v>
      </c>
      <c r="L631" s="157">
        <v>16957.62</v>
      </c>
      <c r="M631" s="92" t="s">
        <v>1978</v>
      </c>
      <c r="N631" s="157">
        <v>286081692.43413103</v>
      </c>
      <c r="O631" s="92" t="s">
        <v>2749</v>
      </c>
    </row>
    <row r="632" spans="1:15" ht="24" customHeight="1">
      <c r="A632" s="92" t="s">
        <v>2696</v>
      </c>
      <c r="B632" s="151" t="s">
        <v>1089</v>
      </c>
      <c r="C632" s="151" t="s">
        <v>2697</v>
      </c>
      <c r="D632" s="151" t="s">
        <v>1091</v>
      </c>
      <c r="E632" s="152" t="s">
        <v>1096</v>
      </c>
      <c r="F632" s="92" t="s">
        <v>2698</v>
      </c>
      <c r="G632" s="92" t="s">
        <v>1093</v>
      </c>
      <c r="H632" s="92" t="s">
        <v>7347</v>
      </c>
      <c r="I632" s="92" t="s">
        <v>1093</v>
      </c>
      <c r="J632" s="92" t="s">
        <v>7348</v>
      </c>
      <c r="K632" s="92" t="s">
        <v>1093</v>
      </c>
      <c r="L632" s="157">
        <v>16900.259999999998</v>
      </c>
      <c r="M632" s="92" t="s">
        <v>1978</v>
      </c>
      <c r="N632" s="157">
        <v>286098592.69413102</v>
      </c>
      <c r="O632" s="92" t="s">
        <v>2753</v>
      </c>
    </row>
    <row r="633" spans="1:15" ht="24" customHeight="1">
      <c r="A633" s="92" t="s">
        <v>544</v>
      </c>
      <c r="B633" s="151" t="s">
        <v>1101</v>
      </c>
      <c r="C633" s="151" t="s">
        <v>545</v>
      </c>
      <c r="D633" s="151" t="s">
        <v>513</v>
      </c>
      <c r="E633" s="152" t="s">
        <v>1096</v>
      </c>
      <c r="F633" s="92" t="s">
        <v>546</v>
      </c>
      <c r="G633" s="92" t="s">
        <v>547</v>
      </c>
      <c r="H633" s="92" t="s">
        <v>7349</v>
      </c>
      <c r="I633" s="92" t="s">
        <v>7350</v>
      </c>
      <c r="J633" s="92" t="s">
        <v>7351</v>
      </c>
      <c r="K633" s="92" t="s">
        <v>7352</v>
      </c>
      <c r="L633" s="157">
        <v>16892.207798978197</v>
      </c>
      <c r="M633" s="92" t="s">
        <v>1978</v>
      </c>
      <c r="N633" s="157">
        <v>286115484.90192997</v>
      </c>
      <c r="O633" s="92" t="s">
        <v>2753</v>
      </c>
    </row>
    <row r="634" spans="1:15" ht="24" customHeight="1">
      <c r="A634" s="92" t="s">
        <v>2639</v>
      </c>
      <c r="B634" s="151" t="s">
        <v>1089</v>
      </c>
      <c r="C634" s="151" t="s">
        <v>2640</v>
      </c>
      <c r="D634" s="151" t="s">
        <v>1095</v>
      </c>
      <c r="E634" s="152" t="s">
        <v>1109</v>
      </c>
      <c r="F634" s="92" t="s">
        <v>1119</v>
      </c>
      <c r="G634" s="92" t="s">
        <v>1093</v>
      </c>
      <c r="H634" s="92" t="s">
        <v>7353</v>
      </c>
      <c r="I634" s="92" t="s">
        <v>1093</v>
      </c>
      <c r="J634" s="92" t="s">
        <v>7354</v>
      </c>
      <c r="K634" s="92" t="s">
        <v>1093</v>
      </c>
      <c r="L634" s="157">
        <v>16860</v>
      </c>
      <c r="M634" s="92" t="s">
        <v>1978</v>
      </c>
      <c r="N634" s="157">
        <v>286132344.90192997</v>
      </c>
      <c r="O634" s="92" t="s">
        <v>2759</v>
      </c>
    </row>
    <row r="635" spans="1:15" ht="24" customHeight="1">
      <c r="A635" s="92" t="s">
        <v>2702</v>
      </c>
      <c r="B635" s="151" t="s">
        <v>1126</v>
      </c>
      <c r="C635" s="151" t="s">
        <v>2703</v>
      </c>
      <c r="D635" s="151" t="s">
        <v>1091</v>
      </c>
      <c r="E635" s="152" t="s">
        <v>1195</v>
      </c>
      <c r="F635" s="92" t="s">
        <v>2704</v>
      </c>
      <c r="G635" s="92" t="s">
        <v>1093</v>
      </c>
      <c r="H635" s="92" t="s">
        <v>7355</v>
      </c>
      <c r="I635" s="92" t="s">
        <v>1093</v>
      </c>
      <c r="J635" s="92" t="s">
        <v>7356</v>
      </c>
      <c r="K635" s="92" t="s">
        <v>1093</v>
      </c>
      <c r="L635" s="157">
        <v>16847.376</v>
      </c>
      <c r="M635" s="92" t="s">
        <v>1978</v>
      </c>
      <c r="N635" s="157">
        <v>286149192.27793002</v>
      </c>
      <c r="O635" s="92" t="s">
        <v>2765</v>
      </c>
    </row>
    <row r="636" spans="1:15" ht="24" customHeight="1">
      <c r="A636" s="92" t="s">
        <v>1013</v>
      </c>
      <c r="B636" s="151" t="s">
        <v>1126</v>
      </c>
      <c r="C636" s="151" t="s">
        <v>1014</v>
      </c>
      <c r="D636" s="151" t="s">
        <v>1127</v>
      </c>
      <c r="E636" s="152" t="s">
        <v>254</v>
      </c>
      <c r="F636" s="92" t="s">
        <v>7357</v>
      </c>
      <c r="G636" s="92" t="s">
        <v>1093</v>
      </c>
      <c r="H636" s="92" t="s">
        <v>7061</v>
      </c>
      <c r="I636" s="92" t="s">
        <v>1093</v>
      </c>
      <c r="J636" s="92" t="s">
        <v>7358</v>
      </c>
      <c r="K636" s="92" t="s">
        <v>1093</v>
      </c>
      <c r="L636" s="157">
        <v>16827.235707642001</v>
      </c>
      <c r="M636" s="92" t="s">
        <v>1978</v>
      </c>
      <c r="N636" s="157">
        <v>286166019.51363802</v>
      </c>
      <c r="O636" s="92" t="s">
        <v>2765</v>
      </c>
    </row>
    <row r="637" spans="1:15" ht="48" customHeight="1">
      <c r="A637" s="92" t="s">
        <v>1865</v>
      </c>
      <c r="B637" s="151" t="s">
        <v>1126</v>
      </c>
      <c r="C637" s="151" t="s">
        <v>1866</v>
      </c>
      <c r="D637" s="151" t="s">
        <v>1091</v>
      </c>
      <c r="E637" s="152" t="s">
        <v>1195</v>
      </c>
      <c r="F637" s="92" t="s">
        <v>7363</v>
      </c>
      <c r="G637" s="92" t="s">
        <v>1093</v>
      </c>
      <c r="H637" s="92" t="s">
        <v>7364</v>
      </c>
      <c r="I637" s="92" t="s">
        <v>1093</v>
      </c>
      <c r="J637" s="92" t="s">
        <v>7365</v>
      </c>
      <c r="K637" s="92" t="s">
        <v>1093</v>
      </c>
      <c r="L637" s="157">
        <v>16769.248307999998</v>
      </c>
      <c r="M637" s="92" t="s">
        <v>1978</v>
      </c>
      <c r="N637" s="157">
        <v>286182788.76194602</v>
      </c>
      <c r="O637" s="92" t="s">
        <v>2768</v>
      </c>
    </row>
    <row r="638" spans="1:15" ht="24" customHeight="1">
      <c r="A638" s="92" t="s">
        <v>2708</v>
      </c>
      <c r="B638" s="151" t="s">
        <v>1089</v>
      </c>
      <c r="C638" s="151" t="s">
        <v>2709</v>
      </c>
      <c r="D638" s="151" t="s">
        <v>1091</v>
      </c>
      <c r="E638" s="152" t="s">
        <v>1109</v>
      </c>
      <c r="F638" s="92" t="s">
        <v>2710</v>
      </c>
      <c r="G638" s="92" t="s">
        <v>1093</v>
      </c>
      <c r="H638" s="92" t="s">
        <v>7366</v>
      </c>
      <c r="I638" s="92" t="s">
        <v>1093</v>
      </c>
      <c r="J638" s="92" t="s">
        <v>7367</v>
      </c>
      <c r="K638" s="92" t="s">
        <v>1093</v>
      </c>
      <c r="L638" s="157">
        <v>16725</v>
      </c>
      <c r="M638" s="92" t="s">
        <v>1978</v>
      </c>
      <c r="N638" s="157">
        <v>286199513.76194602</v>
      </c>
      <c r="O638" s="92" t="s">
        <v>2768</v>
      </c>
    </row>
    <row r="639" spans="1:15" ht="24" customHeight="1">
      <c r="A639" s="92" t="s">
        <v>10004</v>
      </c>
      <c r="B639" s="151" t="s">
        <v>1126</v>
      </c>
      <c r="C639" s="151" t="s">
        <v>10005</v>
      </c>
      <c r="D639" s="151" t="s">
        <v>1091</v>
      </c>
      <c r="E639" s="152" t="s">
        <v>1225</v>
      </c>
      <c r="F639" s="92" t="s">
        <v>10006</v>
      </c>
      <c r="G639" s="92" t="s">
        <v>1093</v>
      </c>
      <c r="H639" s="92" t="s">
        <v>10007</v>
      </c>
      <c r="I639" s="92" t="s">
        <v>1093</v>
      </c>
      <c r="J639" s="92" t="s">
        <v>10008</v>
      </c>
      <c r="K639" s="92" t="s">
        <v>1093</v>
      </c>
      <c r="L639" s="157">
        <v>16550.542399999998</v>
      </c>
      <c r="M639" s="92" t="s">
        <v>1978</v>
      </c>
      <c r="N639" s="157">
        <v>286216064.30434602</v>
      </c>
      <c r="O639" s="92" t="s">
        <v>2771</v>
      </c>
    </row>
    <row r="640" spans="1:15" ht="24" customHeight="1">
      <c r="A640" s="92" t="s">
        <v>2723</v>
      </c>
      <c r="B640" s="151" t="s">
        <v>1126</v>
      </c>
      <c r="C640" s="151" t="s">
        <v>2724</v>
      </c>
      <c r="D640" s="151" t="s">
        <v>1091</v>
      </c>
      <c r="E640" s="152" t="s">
        <v>1096</v>
      </c>
      <c r="F640" s="92" t="s">
        <v>2725</v>
      </c>
      <c r="G640" s="92" t="s">
        <v>1093</v>
      </c>
      <c r="H640" s="92" t="s">
        <v>7368</v>
      </c>
      <c r="I640" s="92" t="s">
        <v>1093</v>
      </c>
      <c r="J640" s="92" t="s">
        <v>7369</v>
      </c>
      <c r="K640" s="92" t="s">
        <v>1093</v>
      </c>
      <c r="L640" s="157">
        <v>16455.580000000002</v>
      </c>
      <c r="M640" s="92" t="s">
        <v>1978</v>
      </c>
      <c r="N640" s="157">
        <v>286232519.88434601</v>
      </c>
      <c r="O640" s="92" t="s">
        <v>2771</v>
      </c>
    </row>
    <row r="641" spans="1:15" ht="24" customHeight="1">
      <c r="A641" s="92" t="s">
        <v>2822</v>
      </c>
      <c r="B641" s="151" t="s">
        <v>1089</v>
      </c>
      <c r="C641" s="151" t="s">
        <v>2823</v>
      </c>
      <c r="D641" s="151" t="s">
        <v>1311</v>
      </c>
      <c r="E641" s="152" t="s">
        <v>1312</v>
      </c>
      <c r="F641" s="92" t="s">
        <v>1313</v>
      </c>
      <c r="G641" s="92" t="s">
        <v>1093</v>
      </c>
      <c r="H641" s="92" t="s">
        <v>2824</v>
      </c>
      <c r="I641" s="92" t="s">
        <v>1093</v>
      </c>
      <c r="J641" s="92" t="s">
        <v>2825</v>
      </c>
      <c r="K641" s="92" t="s">
        <v>1093</v>
      </c>
      <c r="L641" s="157">
        <v>16396.93</v>
      </c>
      <c r="M641" s="92" t="s">
        <v>1978</v>
      </c>
      <c r="N641" s="157">
        <v>286248916.81434602</v>
      </c>
      <c r="O641" s="92" t="s">
        <v>2778</v>
      </c>
    </row>
    <row r="642" spans="1:15" ht="24" customHeight="1">
      <c r="A642" s="92" t="s">
        <v>2827</v>
      </c>
      <c r="B642" s="151" t="s">
        <v>1089</v>
      </c>
      <c r="C642" s="151" t="s">
        <v>2828</v>
      </c>
      <c r="D642" s="151" t="s">
        <v>1311</v>
      </c>
      <c r="E642" s="152" t="s">
        <v>1312</v>
      </c>
      <c r="F642" s="92" t="s">
        <v>1313</v>
      </c>
      <c r="G642" s="92" t="s">
        <v>1093</v>
      </c>
      <c r="H642" s="92" t="s">
        <v>2824</v>
      </c>
      <c r="I642" s="92" t="s">
        <v>1093</v>
      </c>
      <c r="J642" s="92" t="s">
        <v>2825</v>
      </c>
      <c r="K642" s="92" t="s">
        <v>1093</v>
      </c>
      <c r="L642" s="157">
        <v>16396.93</v>
      </c>
      <c r="M642" s="92" t="s">
        <v>1978</v>
      </c>
      <c r="N642" s="157">
        <v>286265313.74434602</v>
      </c>
      <c r="O642" s="92" t="s">
        <v>2781</v>
      </c>
    </row>
    <row r="643" spans="1:15" ht="24" customHeight="1">
      <c r="A643" s="92" t="s">
        <v>2829</v>
      </c>
      <c r="B643" s="151" t="s">
        <v>1089</v>
      </c>
      <c r="C643" s="151" t="s">
        <v>2830</v>
      </c>
      <c r="D643" s="151" t="s">
        <v>1311</v>
      </c>
      <c r="E643" s="152" t="s">
        <v>1312</v>
      </c>
      <c r="F643" s="92" t="s">
        <v>1313</v>
      </c>
      <c r="G643" s="92" t="s">
        <v>1093</v>
      </c>
      <c r="H643" s="92" t="s">
        <v>2824</v>
      </c>
      <c r="I643" s="92" t="s">
        <v>1093</v>
      </c>
      <c r="J643" s="92" t="s">
        <v>2825</v>
      </c>
      <c r="K643" s="92" t="s">
        <v>1093</v>
      </c>
      <c r="L643" s="157">
        <v>16396.93</v>
      </c>
      <c r="M643" s="92" t="s">
        <v>1978</v>
      </c>
      <c r="N643" s="157">
        <v>286281710.67434603</v>
      </c>
      <c r="O643" s="92" t="s">
        <v>2781</v>
      </c>
    </row>
    <row r="644" spans="1:15" ht="24" customHeight="1">
      <c r="A644" s="92" t="s">
        <v>2832</v>
      </c>
      <c r="B644" s="151" t="s">
        <v>1089</v>
      </c>
      <c r="C644" s="151" t="s">
        <v>2833</v>
      </c>
      <c r="D644" s="151" t="s">
        <v>1311</v>
      </c>
      <c r="E644" s="152" t="s">
        <v>1312</v>
      </c>
      <c r="F644" s="92" t="s">
        <v>1313</v>
      </c>
      <c r="G644" s="92" t="s">
        <v>1093</v>
      </c>
      <c r="H644" s="92" t="s">
        <v>2824</v>
      </c>
      <c r="I644" s="92" t="s">
        <v>1093</v>
      </c>
      <c r="J644" s="92" t="s">
        <v>2825</v>
      </c>
      <c r="K644" s="92" t="s">
        <v>1093</v>
      </c>
      <c r="L644" s="157">
        <v>16396.93</v>
      </c>
      <c r="M644" s="92" t="s">
        <v>1978</v>
      </c>
      <c r="N644" s="157">
        <v>286298107.60434598</v>
      </c>
      <c r="O644" s="92" t="s">
        <v>2787</v>
      </c>
    </row>
    <row r="645" spans="1:15" ht="24" customHeight="1">
      <c r="A645" s="92" t="s">
        <v>2730</v>
      </c>
      <c r="B645" s="151" t="s">
        <v>1089</v>
      </c>
      <c r="C645" s="151" t="s">
        <v>2731</v>
      </c>
      <c r="D645" s="151" t="s">
        <v>1091</v>
      </c>
      <c r="E645" s="152" t="s">
        <v>1109</v>
      </c>
      <c r="F645" s="92" t="s">
        <v>2732</v>
      </c>
      <c r="G645" s="92" t="s">
        <v>1093</v>
      </c>
      <c r="H645" s="92" t="s">
        <v>7370</v>
      </c>
      <c r="I645" s="92" t="s">
        <v>1093</v>
      </c>
      <c r="J645" s="92" t="s">
        <v>7371</v>
      </c>
      <c r="K645" s="92" t="s">
        <v>1093</v>
      </c>
      <c r="L645" s="157">
        <v>16342.08</v>
      </c>
      <c r="M645" s="92" t="s">
        <v>1978</v>
      </c>
      <c r="N645" s="157">
        <v>286314449.68434602</v>
      </c>
      <c r="O645" s="92" t="s">
        <v>2787</v>
      </c>
    </row>
    <row r="646" spans="1:15" ht="24" customHeight="1">
      <c r="A646" s="92" t="s">
        <v>7372</v>
      </c>
      <c r="B646" s="151" t="s">
        <v>1126</v>
      </c>
      <c r="C646" s="151" t="s">
        <v>7373</v>
      </c>
      <c r="D646" s="151" t="s">
        <v>1091</v>
      </c>
      <c r="E646" s="152" t="s">
        <v>1225</v>
      </c>
      <c r="F646" s="92" t="s">
        <v>7374</v>
      </c>
      <c r="G646" s="92" t="s">
        <v>1093</v>
      </c>
      <c r="H646" s="92" t="s">
        <v>5862</v>
      </c>
      <c r="I646" s="92" t="s">
        <v>1093</v>
      </c>
      <c r="J646" s="92" t="s">
        <v>7375</v>
      </c>
      <c r="K646" s="92" t="s">
        <v>1093</v>
      </c>
      <c r="L646" s="157">
        <v>16280.32</v>
      </c>
      <c r="M646" s="92" t="s">
        <v>1978</v>
      </c>
      <c r="N646" s="157">
        <v>286330730.00434601</v>
      </c>
      <c r="O646" s="92" t="s">
        <v>2793</v>
      </c>
    </row>
    <row r="647" spans="1:15" ht="48" customHeight="1">
      <c r="A647" s="92" t="s">
        <v>642</v>
      </c>
      <c r="B647" s="151" t="s">
        <v>1101</v>
      </c>
      <c r="C647" s="151" t="s">
        <v>643</v>
      </c>
      <c r="D647" s="151" t="s">
        <v>513</v>
      </c>
      <c r="E647" s="152" t="s">
        <v>1096</v>
      </c>
      <c r="F647" s="92" t="s">
        <v>7376</v>
      </c>
      <c r="G647" s="92" t="s">
        <v>7377</v>
      </c>
      <c r="H647" s="92" t="s">
        <v>3768</v>
      </c>
      <c r="I647" s="92" t="s">
        <v>5160</v>
      </c>
      <c r="J647" s="92" t="s">
        <v>7378</v>
      </c>
      <c r="K647" s="92" t="s">
        <v>7379</v>
      </c>
      <c r="L647" s="157">
        <v>16240.00462646585</v>
      </c>
      <c r="M647" s="92" t="s">
        <v>1978</v>
      </c>
      <c r="N647" s="157">
        <v>286346970.00897199</v>
      </c>
      <c r="O647" s="92" t="s">
        <v>2793</v>
      </c>
    </row>
    <row r="648" spans="1:15" ht="24" customHeight="1">
      <c r="A648" s="92" t="s">
        <v>2738</v>
      </c>
      <c r="B648" s="151" t="s">
        <v>1089</v>
      </c>
      <c r="C648" s="151" t="s">
        <v>2739</v>
      </c>
      <c r="D648" s="151" t="s">
        <v>1091</v>
      </c>
      <c r="E648" s="152" t="s">
        <v>1096</v>
      </c>
      <c r="F648" s="92" t="s">
        <v>1119</v>
      </c>
      <c r="G648" s="92" t="s">
        <v>1093</v>
      </c>
      <c r="H648" s="92" t="s">
        <v>7380</v>
      </c>
      <c r="I648" s="92" t="s">
        <v>1093</v>
      </c>
      <c r="J648" s="92" t="s">
        <v>7381</v>
      </c>
      <c r="K648" s="92" t="s">
        <v>1093</v>
      </c>
      <c r="L648" s="157">
        <v>16231.46</v>
      </c>
      <c r="M648" s="92" t="s">
        <v>1978</v>
      </c>
      <c r="N648" s="157">
        <v>286363201.46897203</v>
      </c>
      <c r="O648" s="92" t="s">
        <v>2799</v>
      </c>
    </row>
    <row r="649" spans="1:15" ht="24" customHeight="1">
      <c r="A649" s="92" t="s">
        <v>7382</v>
      </c>
      <c r="B649" s="151" t="s">
        <v>1558</v>
      </c>
      <c r="C649" s="151" t="s">
        <v>7383</v>
      </c>
      <c r="D649" s="151" t="s">
        <v>1091</v>
      </c>
      <c r="E649" s="152" t="s">
        <v>1096</v>
      </c>
      <c r="F649" s="92" t="s">
        <v>4245</v>
      </c>
      <c r="G649" s="92" t="s">
        <v>1093</v>
      </c>
      <c r="H649" s="92" t="s">
        <v>7384</v>
      </c>
      <c r="I649" s="92" t="s">
        <v>1093</v>
      </c>
      <c r="J649" s="92" t="s">
        <v>7385</v>
      </c>
      <c r="K649" s="92" t="s">
        <v>1093</v>
      </c>
      <c r="L649" s="157">
        <v>16128</v>
      </c>
      <c r="M649" s="92" t="s">
        <v>1978</v>
      </c>
      <c r="N649" s="157">
        <v>286379329.46897203</v>
      </c>
      <c r="O649" s="92" t="s">
        <v>2799</v>
      </c>
    </row>
    <row r="650" spans="1:15" ht="24" customHeight="1">
      <c r="A650" s="92" t="s">
        <v>2743</v>
      </c>
      <c r="B650" s="151" t="s">
        <v>1101</v>
      </c>
      <c r="C650" s="151" t="s">
        <v>2744</v>
      </c>
      <c r="D650" s="151" t="s">
        <v>513</v>
      </c>
      <c r="E650" s="152" t="s">
        <v>1096</v>
      </c>
      <c r="F650" s="92" t="s">
        <v>2745</v>
      </c>
      <c r="G650" s="92" t="s">
        <v>2746</v>
      </c>
      <c r="H650" s="92" t="s">
        <v>7386</v>
      </c>
      <c r="I650" s="92" t="s">
        <v>7387</v>
      </c>
      <c r="J650" s="92" t="s">
        <v>7388</v>
      </c>
      <c r="K650" s="92" t="s">
        <v>7389</v>
      </c>
      <c r="L650" s="157">
        <v>16020.85548</v>
      </c>
      <c r="M650" s="92" t="s">
        <v>1978</v>
      </c>
      <c r="N650" s="157">
        <v>286395350.32445198</v>
      </c>
      <c r="O650" s="92" t="s">
        <v>2807</v>
      </c>
    </row>
    <row r="651" spans="1:15" ht="24" customHeight="1">
      <c r="A651" s="92" t="s">
        <v>2706</v>
      </c>
      <c r="B651" s="151" t="s">
        <v>1089</v>
      </c>
      <c r="C651" s="151" t="s">
        <v>2707</v>
      </c>
      <c r="D651" s="151" t="s">
        <v>1103</v>
      </c>
      <c r="E651" s="152" t="s">
        <v>1096</v>
      </c>
      <c r="F651" s="92" t="s">
        <v>1157</v>
      </c>
      <c r="G651" s="92" t="s">
        <v>1093</v>
      </c>
      <c r="H651" s="92" t="s">
        <v>7390</v>
      </c>
      <c r="I651" s="92" t="s">
        <v>1093</v>
      </c>
      <c r="J651" s="92" t="s">
        <v>7391</v>
      </c>
      <c r="K651" s="92" t="s">
        <v>1093</v>
      </c>
      <c r="L651" s="157">
        <v>16000</v>
      </c>
      <c r="M651" s="92" t="s">
        <v>1978</v>
      </c>
      <c r="N651" s="157">
        <v>286411350.32445198</v>
      </c>
      <c r="O651" s="92" t="s">
        <v>2809</v>
      </c>
    </row>
    <row r="652" spans="1:15" ht="84" customHeight="1">
      <c r="A652" s="92" t="s">
        <v>2747</v>
      </c>
      <c r="B652" s="151" t="s">
        <v>1126</v>
      </c>
      <c r="C652" s="151" t="s">
        <v>2748</v>
      </c>
      <c r="D652" s="151" t="s">
        <v>513</v>
      </c>
      <c r="E652" s="152" t="s">
        <v>1096</v>
      </c>
      <c r="F652" s="92" t="s">
        <v>1157</v>
      </c>
      <c r="G652" s="92" t="s">
        <v>1093</v>
      </c>
      <c r="H652" s="92" t="s">
        <v>7392</v>
      </c>
      <c r="I652" s="92" t="s">
        <v>1093</v>
      </c>
      <c r="J652" s="92" t="s">
        <v>7393</v>
      </c>
      <c r="K652" s="92" t="s">
        <v>1093</v>
      </c>
      <c r="L652" s="157">
        <v>15992</v>
      </c>
      <c r="M652" s="92" t="s">
        <v>1978</v>
      </c>
      <c r="N652" s="157">
        <v>286427342.32445198</v>
      </c>
      <c r="O652" s="92" t="s">
        <v>2809</v>
      </c>
    </row>
    <row r="653" spans="1:15" ht="24" customHeight="1">
      <c r="A653" s="92" t="s">
        <v>2699</v>
      </c>
      <c r="B653" s="151" t="s">
        <v>1089</v>
      </c>
      <c r="C653" s="151" t="s">
        <v>1845</v>
      </c>
      <c r="D653" s="151" t="s">
        <v>1095</v>
      </c>
      <c r="E653" s="152" t="s">
        <v>1344</v>
      </c>
      <c r="F653" s="92" t="s">
        <v>1097</v>
      </c>
      <c r="G653" s="92" t="s">
        <v>1093</v>
      </c>
      <c r="H653" s="92" t="s">
        <v>7394</v>
      </c>
      <c r="I653" s="92" t="s">
        <v>1093</v>
      </c>
      <c r="J653" s="92" t="s">
        <v>7394</v>
      </c>
      <c r="K653" s="92" t="s">
        <v>1093</v>
      </c>
      <c r="L653" s="157">
        <v>15937.5</v>
      </c>
      <c r="M653" s="92" t="s">
        <v>1978</v>
      </c>
      <c r="N653" s="157">
        <v>286443279.82445198</v>
      </c>
      <c r="O653" s="92" t="s">
        <v>2818</v>
      </c>
    </row>
    <row r="654" spans="1:15" ht="24" customHeight="1">
      <c r="A654" s="92" t="s">
        <v>2701</v>
      </c>
      <c r="B654" s="151" t="s">
        <v>1089</v>
      </c>
      <c r="C654" s="151" t="s">
        <v>1993</v>
      </c>
      <c r="D654" s="151" t="s">
        <v>1095</v>
      </c>
      <c r="E654" s="152" t="s">
        <v>1344</v>
      </c>
      <c r="F654" s="92" t="s">
        <v>1097</v>
      </c>
      <c r="G654" s="92" t="s">
        <v>1093</v>
      </c>
      <c r="H654" s="92" t="s">
        <v>7394</v>
      </c>
      <c r="I654" s="92" t="s">
        <v>1093</v>
      </c>
      <c r="J654" s="92" t="s">
        <v>7394</v>
      </c>
      <c r="K654" s="92" t="s">
        <v>1093</v>
      </c>
      <c r="L654" s="157">
        <v>15937.5</v>
      </c>
      <c r="M654" s="92" t="s">
        <v>1978</v>
      </c>
      <c r="N654" s="157">
        <v>286459217.32445198</v>
      </c>
      <c r="O654" s="92" t="s">
        <v>2818</v>
      </c>
    </row>
    <row r="655" spans="1:15" ht="24" customHeight="1">
      <c r="A655" s="92" t="s">
        <v>2837</v>
      </c>
      <c r="B655" s="151" t="s">
        <v>1101</v>
      </c>
      <c r="C655" s="151" t="s">
        <v>2838</v>
      </c>
      <c r="D655" s="151" t="s">
        <v>1091</v>
      </c>
      <c r="E655" s="152" t="s">
        <v>1167</v>
      </c>
      <c r="F655" s="92" t="s">
        <v>10009</v>
      </c>
      <c r="G655" s="92" t="s">
        <v>1093</v>
      </c>
      <c r="H655" s="92" t="s">
        <v>1709</v>
      </c>
      <c r="I655" s="92" t="s">
        <v>1093</v>
      </c>
      <c r="J655" s="92" t="s">
        <v>10010</v>
      </c>
      <c r="K655" s="92" t="s">
        <v>1093</v>
      </c>
      <c r="L655" s="157">
        <v>15907.164541874999</v>
      </c>
      <c r="M655" s="92" t="s">
        <v>1978</v>
      </c>
      <c r="N655" s="157">
        <v>286475124.488994</v>
      </c>
      <c r="O655" s="92" t="s">
        <v>2826</v>
      </c>
    </row>
    <row r="656" spans="1:15" ht="24" customHeight="1">
      <c r="A656" s="92" t="s">
        <v>2848</v>
      </c>
      <c r="B656" s="151" t="s">
        <v>1089</v>
      </c>
      <c r="C656" s="151" t="s">
        <v>2849</v>
      </c>
      <c r="D656" s="151" t="s">
        <v>1311</v>
      </c>
      <c r="E656" s="152" t="s">
        <v>1312</v>
      </c>
      <c r="F656" s="92" t="s">
        <v>1313</v>
      </c>
      <c r="G656" s="92" t="s">
        <v>1093</v>
      </c>
      <c r="H656" s="92" t="s">
        <v>2850</v>
      </c>
      <c r="I656" s="92" t="s">
        <v>1093</v>
      </c>
      <c r="J656" s="92" t="s">
        <v>2851</v>
      </c>
      <c r="K656" s="92" t="s">
        <v>1093</v>
      </c>
      <c r="L656" s="157">
        <v>15874.98</v>
      </c>
      <c r="M656" s="92" t="s">
        <v>1978</v>
      </c>
      <c r="N656" s="157">
        <v>286490999.46899402</v>
      </c>
      <c r="O656" s="92" t="s">
        <v>2826</v>
      </c>
    </row>
    <row r="657" spans="1:15" ht="24" customHeight="1">
      <c r="A657" s="92" t="s">
        <v>2867</v>
      </c>
      <c r="B657" s="151" t="s">
        <v>1089</v>
      </c>
      <c r="C657" s="151" t="s">
        <v>2868</v>
      </c>
      <c r="D657" s="151" t="s">
        <v>1311</v>
      </c>
      <c r="E657" s="152" t="s">
        <v>1312</v>
      </c>
      <c r="F657" s="92" t="s">
        <v>1313</v>
      </c>
      <c r="G657" s="92" t="s">
        <v>1093</v>
      </c>
      <c r="H657" s="92" t="s">
        <v>2869</v>
      </c>
      <c r="I657" s="92" t="s">
        <v>1093</v>
      </c>
      <c r="J657" s="92" t="s">
        <v>2870</v>
      </c>
      <c r="K657" s="92" t="s">
        <v>1093</v>
      </c>
      <c r="L657" s="157">
        <v>15635.367</v>
      </c>
      <c r="M657" s="92" t="s">
        <v>1978</v>
      </c>
      <c r="N657" s="157">
        <v>286506634.83599401</v>
      </c>
      <c r="O657" s="92" t="s">
        <v>2831</v>
      </c>
    </row>
    <row r="658" spans="1:15" ht="24" customHeight="1">
      <c r="A658" s="92" t="s">
        <v>2876</v>
      </c>
      <c r="B658" s="151" t="s">
        <v>1089</v>
      </c>
      <c r="C658" s="151" t="s">
        <v>2877</v>
      </c>
      <c r="D658" s="151" t="s">
        <v>1311</v>
      </c>
      <c r="E658" s="152" t="s">
        <v>1312</v>
      </c>
      <c r="F658" s="92" t="s">
        <v>1097</v>
      </c>
      <c r="G658" s="92" t="s">
        <v>1093</v>
      </c>
      <c r="H658" s="92" t="s">
        <v>2878</v>
      </c>
      <c r="I658" s="92" t="s">
        <v>1093</v>
      </c>
      <c r="J658" s="92" t="s">
        <v>2878</v>
      </c>
      <c r="K658" s="92" t="s">
        <v>1093</v>
      </c>
      <c r="L658" s="157">
        <v>15484.92</v>
      </c>
      <c r="M658" s="92" t="s">
        <v>1978</v>
      </c>
      <c r="N658" s="157">
        <v>286522119.75599402</v>
      </c>
      <c r="O658" s="92" t="s">
        <v>2831</v>
      </c>
    </row>
    <row r="659" spans="1:15" ht="24" customHeight="1">
      <c r="A659" s="92" t="s">
        <v>3082</v>
      </c>
      <c r="B659" s="151" t="s">
        <v>1089</v>
      </c>
      <c r="C659" s="151" t="s">
        <v>3083</v>
      </c>
      <c r="D659" s="151" t="s">
        <v>1091</v>
      </c>
      <c r="E659" s="152" t="s">
        <v>1109</v>
      </c>
      <c r="F659" s="92" t="s">
        <v>3368</v>
      </c>
      <c r="G659" s="92" t="s">
        <v>1093</v>
      </c>
      <c r="H659" s="92" t="s">
        <v>7395</v>
      </c>
      <c r="I659" s="92" t="s">
        <v>1093</v>
      </c>
      <c r="J659" s="92" t="s">
        <v>7396</v>
      </c>
      <c r="K659" s="92" t="s">
        <v>1093</v>
      </c>
      <c r="L659" s="157">
        <v>15407.46</v>
      </c>
      <c r="M659" s="92" t="s">
        <v>1978</v>
      </c>
      <c r="N659" s="157">
        <v>286537527.215994</v>
      </c>
      <c r="O659" s="92" t="s">
        <v>2839</v>
      </c>
    </row>
    <row r="660" spans="1:15" ht="24" customHeight="1">
      <c r="A660" s="92" t="s">
        <v>2883</v>
      </c>
      <c r="B660" s="151" t="s">
        <v>1101</v>
      </c>
      <c r="C660" s="151" t="s">
        <v>2884</v>
      </c>
      <c r="D660" s="151" t="s">
        <v>513</v>
      </c>
      <c r="E660" s="152" t="s">
        <v>1096</v>
      </c>
      <c r="F660" s="92" t="s">
        <v>2885</v>
      </c>
      <c r="G660" s="92" t="s">
        <v>534</v>
      </c>
      <c r="H660" s="92" t="s">
        <v>7397</v>
      </c>
      <c r="I660" s="92" t="s">
        <v>4059</v>
      </c>
      <c r="J660" s="92" t="s">
        <v>7398</v>
      </c>
      <c r="K660" s="92" t="s">
        <v>1217</v>
      </c>
      <c r="L660" s="157">
        <v>15299.73604271875</v>
      </c>
      <c r="M660" s="92" t="s">
        <v>1978</v>
      </c>
      <c r="N660" s="157">
        <v>286552826.95203698</v>
      </c>
      <c r="O660" s="92" t="s">
        <v>2839</v>
      </c>
    </row>
    <row r="661" spans="1:15" ht="24" customHeight="1">
      <c r="A661" s="92" t="s">
        <v>2810</v>
      </c>
      <c r="B661" s="151" t="s">
        <v>1101</v>
      </c>
      <c r="C661" s="151" t="s">
        <v>2811</v>
      </c>
      <c r="D661" s="151" t="s">
        <v>1091</v>
      </c>
      <c r="E661" s="152" t="s">
        <v>1167</v>
      </c>
      <c r="F661" s="92" t="s">
        <v>2812</v>
      </c>
      <c r="G661" s="92" t="s">
        <v>1093</v>
      </c>
      <c r="H661" s="92" t="s">
        <v>7399</v>
      </c>
      <c r="I661" s="92" t="s">
        <v>1093</v>
      </c>
      <c r="J661" s="92" t="s">
        <v>7400</v>
      </c>
      <c r="K661" s="92" t="s">
        <v>1093</v>
      </c>
      <c r="L661" s="157">
        <v>15195.416418708961</v>
      </c>
      <c r="M661" s="92" t="s">
        <v>1978</v>
      </c>
      <c r="N661" s="157">
        <v>286568022.36845601</v>
      </c>
      <c r="O661" s="92" t="s">
        <v>2842</v>
      </c>
    </row>
    <row r="662" spans="1:15" ht="24" customHeight="1">
      <c r="A662" s="92" t="s">
        <v>2800</v>
      </c>
      <c r="B662" s="151" t="s">
        <v>1921</v>
      </c>
      <c r="C662" s="151" t="s">
        <v>2801</v>
      </c>
      <c r="D662" s="151" t="s">
        <v>1091</v>
      </c>
      <c r="E662" s="152" t="s">
        <v>1109</v>
      </c>
      <c r="F662" s="92" t="s">
        <v>2802</v>
      </c>
      <c r="G662" s="92" t="s">
        <v>1093</v>
      </c>
      <c r="H662" s="92" t="s">
        <v>2453</v>
      </c>
      <c r="I662" s="92" t="s">
        <v>1093</v>
      </c>
      <c r="J662" s="92" t="s">
        <v>7401</v>
      </c>
      <c r="K662" s="92" t="s">
        <v>1093</v>
      </c>
      <c r="L662" s="157">
        <v>15028</v>
      </c>
      <c r="M662" s="92" t="s">
        <v>1978</v>
      </c>
      <c r="N662" s="157">
        <v>286583050.36845601</v>
      </c>
      <c r="O662" s="92" t="s">
        <v>2842</v>
      </c>
    </row>
    <row r="663" spans="1:15" ht="24" customHeight="1">
      <c r="A663" s="92" t="s">
        <v>2754</v>
      </c>
      <c r="B663" s="151" t="s">
        <v>1089</v>
      </c>
      <c r="C663" s="151" t="s">
        <v>2755</v>
      </c>
      <c r="D663" s="151" t="s">
        <v>1095</v>
      </c>
      <c r="E663" s="152" t="s">
        <v>1160</v>
      </c>
      <c r="F663" s="92" t="s">
        <v>1712</v>
      </c>
      <c r="G663" s="92" t="s">
        <v>1093</v>
      </c>
      <c r="H663" s="92" t="s">
        <v>7402</v>
      </c>
      <c r="I663" s="92" t="s">
        <v>1093</v>
      </c>
      <c r="J663" s="92" t="s">
        <v>6722</v>
      </c>
      <c r="K663" s="92" t="s">
        <v>1093</v>
      </c>
      <c r="L663" s="157">
        <v>15000</v>
      </c>
      <c r="M663" s="92" t="s">
        <v>1978</v>
      </c>
      <c r="N663" s="157">
        <v>286598050.36845601</v>
      </c>
      <c r="O663" s="92" t="s">
        <v>2852</v>
      </c>
    </row>
    <row r="664" spans="1:15" ht="24" customHeight="1">
      <c r="A664" s="92" t="s">
        <v>2785</v>
      </c>
      <c r="B664" s="151" t="s">
        <v>1089</v>
      </c>
      <c r="C664" s="151" t="s">
        <v>2786</v>
      </c>
      <c r="D664" s="151" t="s">
        <v>1091</v>
      </c>
      <c r="E664" s="152" t="s">
        <v>1344</v>
      </c>
      <c r="F664" s="92" t="s">
        <v>1100</v>
      </c>
      <c r="G664" s="92" t="s">
        <v>1093</v>
      </c>
      <c r="H664" s="92" t="s">
        <v>7403</v>
      </c>
      <c r="I664" s="92" t="s">
        <v>1093</v>
      </c>
      <c r="J664" s="92" t="s">
        <v>6722</v>
      </c>
      <c r="K664" s="92" t="s">
        <v>1093</v>
      </c>
      <c r="L664" s="157">
        <v>15000</v>
      </c>
      <c r="M664" s="92" t="s">
        <v>1978</v>
      </c>
      <c r="N664" s="157">
        <v>286613050.36845601</v>
      </c>
      <c r="O664" s="92" t="s">
        <v>2852</v>
      </c>
    </row>
    <row r="665" spans="1:15" ht="24" customHeight="1">
      <c r="A665" s="92" t="s">
        <v>2788</v>
      </c>
      <c r="B665" s="151" t="s">
        <v>1126</v>
      </c>
      <c r="C665" s="151" t="s">
        <v>2789</v>
      </c>
      <c r="D665" s="151" t="s">
        <v>1091</v>
      </c>
      <c r="E665" s="152" t="s">
        <v>1137</v>
      </c>
      <c r="F665" s="92" t="s">
        <v>2790</v>
      </c>
      <c r="G665" s="92" t="s">
        <v>1093</v>
      </c>
      <c r="H665" s="92" t="s">
        <v>7404</v>
      </c>
      <c r="I665" s="92" t="s">
        <v>1093</v>
      </c>
      <c r="J665" s="92" t="s">
        <v>7405</v>
      </c>
      <c r="K665" s="92" t="s">
        <v>1093</v>
      </c>
      <c r="L665" s="157">
        <v>14970.89286</v>
      </c>
      <c r="M665" s="92" t="s">
        <v>1978</v>
      </c>
      <c r="N665" s="157">
        <v>286628021.261316</v>
      </c>
      <c r="O665" s="92" t="s">
        <v>2858</v>
      </c>
    </row>
    <row r="666" spans="1:15" ht="24" customHeight="1">
      <c r="A666" s="92" t="s">
        <v>2794</v>
      </c>
      <c r="B666" s="151" t="s">
        <v>1126</v>
      </c>
      <c r="C666" s="151" t="s">
        <v>2795</v>
      </c>
      <c r="D666" s="151" t="s">
        <v>1091</v>
      </c>
      <c r="E666" s="152" t="s">
        <v>1195</v>
      </c>
      <c r="F666" s="92" t="s">
        <v>2796</v>
      </c>
      <c r="G666" s="92" t="s">
        <v>1093</v>
      </c>
      <c r="H666" s="92" t="s">
        <v>7406</v>
      </c>
      <c r="I666" s="92" t="s">
        <v>1093</v>
      </c>
      <c r="J666" s="92" t="s">
        <v>7407</v>
      </c>
      <c r="K666" s="92" t="s">
        <v>1093</v>
      </c>
      <c r="L666" s="157">
        <v>14934.073581000001</v>
      </c>
      <c r="M666" s="92" t="s">
        <v>1978</v>
      </c>
      <c r="N666" s="157">
        <v>286642955.33489698</v>
      </c>
      <c r="O666" s="92" t="s">
        <v>2866</v>
      </c>
    </row>
    <row r="667" spans="1:15" ht="24" customHeight="1">
      <c r="A667" s="92" t="s">
        <v>1927</v>
      </c>
      <c r="B667" s="151" t="s">
        <v>1126</v>
      </c>
      <c r="C667" s="151" t="s">
        <v>1928</v>
      </c>
      <c r="D667" s="151" t="s">
        <v>513</v>
      </c>
      <c r="E667" s="152" t="s">
        <v>1096</v>
      </c>
      <c r="F667" s="92" t="s">
        <v>7408</v>
      </c>
      <c r="G667" s="92" t="s">
        <v>1093</v>
      </c>
      <c r="H667" s="92" t="s">
        <v>7409</v>
      </c>
      <c r="I667" s="92" t="s">
        <v>1093</v>
      </c>
      <c r="J667" s="92" t="s">
        <v>7410</v>
      </c>
      <c r="K667" s="92" t="s">
        <v>1093</v>
      </c>
      <c r="L667" s="157">
        <v>14928.548491386</v>
      </c>
      <c r="M667" s="92" t="s">
        <v>1978</v>
      </c>
      <c r="N667" s="157">
        <v>286657883.88338798</v>
      </c>
      <c r="O667" s="92" t="s">
        <v>2866</v>
      </c>
    </row>
    <row r="668" spans="1:15" ht="24" customHeight="1">
      <c r="A668" s="92" t="s">
        <v>2797</v>
      </c>
      <c r="B668" s="151" t="s">
        <v>1089</v>
      </c>
      <c r="C668" s="151" t="s">
        <v>2798</v>
      </c>
      <c r="D668" s="151" t="s">
        <v>1091</v>
      </c>
      <c r="E668" s="152" t="s">
        <v>1109</v>
      </c>
      <c r="F668" s="92" t="s">
        <v>1792</v>
      </c>
      <c r="G668" s="92" t="s">
        <v>1093</v>
      </c>
      <c r="H668" s="92" t="s">
        <v>7411</v>
      </c>
      <c r="I668" s="92" t="s">
        <v>1093</v>
      </c>
      <c r="J668" s="92" t="s">
        <v>7412</v>
      </c>
      <c r="K668" s="92" t="s">
        <v>1093</v>
      </c>
      <c r="L668" s="157">
        <v>14875</v>
      </c>
      <c r="M668" s="92" t="s">
        <v>1978</v>
      </c>
      <c r="N668" s="157">
        <v>286672758.88338798</v>
      </c>
      <c r="O668" s="92" t="s">
        <v>2873</v>
      </c>
    </row>
    <row r="669" spans="1:15" ht="48" customHeight="1">
      <c r="A669" s="92" t="s">
        <v>2766</v>
      </c>
      <c r="B669" s="151" t="s">
        <v>1089</v>
      </c>
      <c r="C669" s="151" t="s">
        <v>2767</v>
      </c>
      <c r="D669" s="151" t="s">
        <v>1103</v>
      </c>
      <c r="E669" s="152" t="s">
        <v>1096</v>
      </c>
      <c r="F669" s="92" t="s">
        <v>1100</v>
      </c>
      <c r="G669" s="92" t="s">
        <v>1093</v>
      </c>
      <c r="H669" s="92" t="s">
        <v>7413</v>
      </c>
      <c r="I669" s="92" t="s">
        <v>1093</v>
      </c>
      <c r="J669" s="92" t="s">
        <v>7414</v>
      </c>
      <c r="K669" s="92" t="s">
        <v>1093</v>
      </c>
      <c r="L669" s="157">
        <v>14814.9</v>
      </c>
      <c r="M669" s="92" t="s">
        <v>1978</v>
      </c>
      <c r="N669" s="157">
        <v>286687573.78338802</v>
      </c>
      <c r="O669" s="92" t="s">
        <v>2873</v>
      </c>
    </row>
    <row r="670" spans="1:15" ht="24" customHeight="1">
      <c r="A670" s="92" t="s">
        <v>2804</v>
      </c>
      <c r="B670" s="151" t="s">
        <v>1126</v>
      </c>
      <c r="C670" s="151" t="s">
        <v>2805</v>
      </c>
      <c r="D670" s="151" t="s">
        <v>513</v>
      </c>
      <c r="E670" s="152" t="s">
        <v>1096</v>
      </c>
      <c r="F670" s="92" t="s">
        <v>2806</v>
      </c>
      <c r="G670" s="92" t="s">
        <v>1093</v>
      </c>
      <c r="H670" s="92" t="s">
        <v>7415</v>
      </c>
      <c r="I670" s="92" t="s">
        <v>1093</v>
      </c>
      <c r="J670" s="92" t="s">
        <v>7416</v>
      </c>
      <c r="K670" s="92" t="s">
        <v>1093</v>
      </c>
      <c r="L670" s="157">
        <v>14710.391320451999</v>
      </c>
      <c r="M670" s="92" t="s">
        <v>1978</v>
      </c>
      <c r="N670" s="157">
        <v>286702284.17470801</v>
      </c>
      <c r="O670" s="92" t="s">
        <v>2879</v>
      </c>
    </row>
    <row r="671" spans="1:15" ht="24" customHeight="1">
      <c r="A671" s="92" t="s">
        <v>2764</v>
      </c>
      <c r="B671" s="151" t="s">
        <v>1089</v>
      </c>
      <c r="C671" s="151" t="s">
        <v>2520</v>
      </c>
      <c r="D671" s="151" t="s">
        <v>1095</v>
      </c>
      <c r="E671" s="152" t="s">
        <v>1096</v>
      </c>
      <c r="F671" s="92" t="s">
        <v>1097</v>
      </c>
      <c r="G671" s="92" t="s">
        <v>1093</v>
      </c>
      <c r="H671" s="92" t="s">
        <v>7417</v>
      </c>
      <c r="I671" s="92" t="s">
        <v>1093</v>
      </c>
      <c r="J671" s="92" t="s">
        <v>7417</v>
      </c>
      <c r="K671" s="92" t="s">
        <v>1093</v>
      </c>
      <c r="L671" s="157">
        <v>14708.74</v>
      </c>
      <c r="M671" s="92" t="s">
        <v>1978</v>
      </c>
      <c r="N671" s="157">
        <v>286716992.91470802</v>
      </c>
      <c r="O671" s="92" t="s">
        <v>2879</v>
      </c>
    </row>
    <row r="672" spans="1:15" ht="24" customHeight="1">
      <c r="A672" s="92" t="s">
        <v>2843</v>
      </c>
      <c r="B672" s="151" t="s">
        <v>1101</v>
      </c>
      <c r="C672" s="151" t="s">
        <v>2844</v>
      </c>
      <c r="D672" s="151" t="s">
        <v>513</v>
      </c>
      <c r="E672" s="152" t="s">
        <v>1096</v>
      </c>
      <c r="F672" s="92" t="s">
        <v>2845</v>
      </c>
      <c r="G672" s="92" t="s">
        <v>534</v>
      </c>
      <c r="H672" s="92" t="s">
        <v>7418</v>
      </c>
      <c r="I672" s="92" t="s">
        <v>7419</v>
      </c>
      <c r="J672" s="92" t="s">
        <v>7420</v>
      </c>
      <c r="K672" s="92" t="s">
        <v>1217</v>
      </c>
      <c r="L672" s="157">
        <v>14670.095492238999</v>
      </c>
      <c r="M672" s="92" t="s">
        <v>1978</v>
      </c>
      <c r="N672" s="157">
        <v>286731663.01020002</v>
      </c>
      <c r="O672" s="92" t="s">
        <v>2889</v>
      </c>
    </row>
    <row r="673" spans="1:15" ht="24" customHeight="1">
      <c r="A673" s="92" t="s">
        <v>2855</v>
      </c>
      <c r="B673" s="151" t="s">
        <v>1101</v>
      </c>
      <c r="C673" s="151" t="s">
        <v>2856</v>
      </c>
      <c r="D673" s="151" t="s">
        <v>1091</v>
      </c>
      <c r="E673" s="152" t="s">
        <v>1160</v>
      </c>
      <c r="F673" s="92" t="s">
        <v>2857</v>
      </c>
      <c r="G673" s="92" t="s">
        <v>1093</v>
      </c>
      <c r="H673" s="92" t="s">
        <v>7421</v>
      </c>
      <c r="I673" s="92" t="s">
        <v>1093</v>
      </c>
      <c r="J673" s="92" t="s">
        <v>7422</v>
      </c>
      <c r="K673" s="92" t="s">
        <v>1093</v>
      </c>
      <c r="L673" s="157">
        <v>14629.087935</v>
      </c>
      <c r="M673" s="92" t="s">
        <v>1978</v>
      </c>
      <c r="N673" s="157">
        <v>286746292.09813499</v>
      </c>
      <c r="O673" s="92" t="s">
        <v>2889</v>
      </c>
    </row>
    <row r="674" spans="1:15" ht="96" customHeight="1">
      <c r="A674" s="92" t="s">
        <v>2791</v>
      </c>
      <c r="B674" s="151" t="s">
        <v>1101</v>
      </c>
      <c r="C674" s="151" t="s">
        <v>2792</v>
      </c>
      <c r="D674" s="151" t="s">
        <v>513</v>
      </c>
      <c r="E674" s="152" t="s">
        <v>1096</v>
      </c>
      <c r="F674" s="92" t="s">
        <v>7423</v>
      </c>
      <c r="G674" s="92" t="s">
        <v>534</v>
      </c>
      <c r="H674" s="92" t="s">
        <v>7424</v>
      </c>
      <c r="I674" s="92" t="s">
        <v>7425</v>
      </c>
      <c r="J674" s="92" t="s">
        <v>7426</v>
      </c>
      <c r="K674" s="92" t="s">
        <v>1217</v>
      </c>
      <c r="L674" s="157">
        <v>14538.892843580819</v>
      </c>
      <c r="M674" s="92" t="s">
        <v>1978</v>
      </c>
      <c r="N674" s="157">
        <v>286760830.99097902</v>
      </c>
      <c r="O674" s="92" t="s">
        <v>2894</v>
      </c>
    </row>
    <row r="675" spans="1:15" ht="24" customHeight="1">
      <c r="A675" s="92" t="s">
        <v>2779</v>
      </c>
      <c r="B675" s="151" t="s">
        <v>1089</v>
      </c>
      <c r="C675" s="151" t="s">
        <v>2780</v>
      </c>
      <c r="D675" s="151" t="s">
        <v>1103</v>
      </c>
      <c r="E675" s="152" t="s">
        <v>1096</v>
      </c>
      <c r="F675" s="92" t="s">
        <v>1520</v>
      </c>
      <c r="G675" s="92" t="s">
        <v>1093</v>
      </c>
      <c r="H675" s="92" t="s">
        <v>6689</v>
      </c>
      <c r="I675" s="92" t="s">
        <v>1093</v>
      </c>
      <c r="J675" s="92" t="s">
        <v>7427</v>
      </c>
      <c r="K675" s="92" t="s">
        <v>1093</v>
      </c>
      <c r="L675" s="157">
        <v>14400</v>
      </c>
      <c r="M675" s="92" t="s">
        <v>2711</v>
      </c>
      <c r="N675" s="157">
        <v>286775230.99097902</v>
      </c>
      <c r="O675" s="92" t="s">
        <v>2894</v>
      </c>
    </row>
    <row r="676" spans="1:15" ht="24" customHeight="1">
      <c r="A676" s="92" t="s">
        <v>2819</v>
      </c>
      <c r="B676" s="151" t="s">
        <v>1126</v>
      </c>
      <c r="C676" s="151" t="s">
        <v>2820</v>
      </c>
      <c r="D676" s="151" t="s">
        <v>1091</v>
      </c>
      <c r="E676" s="152" t="s">
        <v>1096</v>
      </c>
      <c r="F676" s="92" t="s">
        <v>2821</v>
      </c>
      <c r="G676" s="92" t="s">
        <v>1093</v>
      </c>
      <c r="H676" s="92" t="s">
        <v>5460</v>
      </c>
      <c r="I676" s="92" t="s">
        <v>1093</v>
      </c>
      <c r="J676" s="92" t="s">
        <v>7428</v>
      </c>
      <c r="K676" s="92" t="s">
        <v>1093</v>
      </c>
      <c r="L676" s="157">
        <v>14282.927549399999</v>
      </c>
      <c r="M676" s="92" t="s">
        <v>2711</v>
      </c>
      <c r="N676" s="157">
        <v>286789513.91852802</v>
      </c>
      <c r="O676" s="92" t="s">
        <v>2899</v>
      </c>
    </row>
    <row r="677" spans="1:15" ht="48" customHeight="1">
      <c r="A677" s="92" t="s">
        <v>2533</v>
      </c>
      <c r="B677" s="151" t="s">
        <v>1101</v>
      </c>
      <c r="C677" s="151" t="s">
        <v>2534</v>
      </c>
      <c r="D677" s="151" t="s">
        <v>513</v>
      </c>
      <c r="E677" s="152" t="s">
        <v>1096</v>
      </c>
      <c r="F677" s="92" t="s">
        <v>7429</v>
      </c>
      <c r="G677" s="92" t="s">
        <v>7430</v>
      </c>
      <c r="H677" s="92" t="s">
        <v>7431</v>
      </c>
      <c r="I677" s="92" t="s">
        <v>7432</v>
      </c>
      <c r="J677" s="92" t="s">
        <v>7433</v>
      </c>
      <c r="K677" s="92" t="s">
        <v>7434</v>
      </c>
      <c r="L677" s="157">
        <v>14245.015427611694</v>
      </c>
      <c r="M677" s="92" t="s">
        <v>2711</v>
      </c>
      <c r="N677" s="157">
        <v>286803758.93395603</v>
      </c>
      <c r="O677" s="92" t="s">
        <v>2899</v>
      </c>
    </row>
    <row r="678" spans="1:15" ht="24" customHeight="1">
      <c r="A678" s="92" t="s">
        <v>535</v>
      </c>
      <c r="B678" s="151" t="s">
        <v>1101</v>
      </c>
      <c r="C678" s="151" t="s">
        <v>536</v>
      </c>
      <c r="D678" s="151" t="s">
        <v>513</v>
      </c>
      <c r="E678" s="152" t="s">
        <v>1096</v>
      </c>
      <c r="F678" s="92" t="s">
        <v>537</v>
      </c>
      <c r="G678" s="92" t="s">
        <v>534</v>
      </c>
      <c r="H678" s="92" t="s">
        <v>7435</v>
      </c>
      <c r="I678" s="92" t="s">
        <v>7436</v>
      </c>
      <c r="J678" s="92" t="s">
        <v>7437</v>
      </c>
      <c r="K678" s="92" t="s">
        <v>1217</v>
      </c>
      <c r="L678" s="157">
        <v>14226.257670670901</v>
      </c>
      <c r="M678" s="92" t="s">
        <v>2711</v>
      </c>
      <c r="N678" s="157">
        <v>286817985.19162703</v>
      </c>
      <c r="O678" s="92" t="s">
        <v>2908</v>
      </c>
    </row>
    <row r="679" spans="1:15" ht="24" customHeight="1">
      <c r="A679" s="92" t="s">
        <v>2782</v>
      </c>
      <c r="B679" s="151" t="s">
        <v>1089</v>
      </c>
      <c r="C679" s="151" t="s">
        <v>2783</v>
      </c>
      <c r="D679" s="151" t="s">
        <v>1095</v>
      </c>
      <c r="E679" s="152" t="s">
        <v>1109</v>
      </c>
      <c r="F679" s="92" t="s">
        <v>2784</v>
      </c>
      <c r="G679" s="92" t="s">
        <v>1093</v>
      </c>
      <c r="H679" s="92" t="s">
        <v>4612</v>
      </c>
      <c r="I679" s="92" t="s">
        <v>1093</v>
      </c>
      <c r="J679" s="92" t="s">
        <v>7438</v>
      </c>
      <c r="K679" s="92" t="s">
        <v>1093</v>
      </c>
      <c r="L679" s="157">
        <v>14186.5</v>
      </c>
      <c r="M679" s="92" t="s">
        <v>2711</v>
      </c>
      <c r="N679" s="157">
        <v>286832171.69162703</v>
      </c>
      <c r="O679" s="92" t="s">
        <v>2908</v>
      </c>
    </row>
    <row r="680" spans="1:15" ht="24" customHeight="1">
      <c r="A680" s="92" t="s">
        <v>1026</v>
      </c>
      <c r="B680" s="151" t="s">
        <v>1126</v>
      </c>
      <c r="C680" s="151" t="s">
        <v>258</v>
      </c>
      <c r="D680" s="151" t="s">
        <v>1127</v>
      </c>
      <c r="E680" s="152" t="s">
        <v>254</v>
      </c>
      <c r="F680" s="92" t="s">
        <v>1027</v>
      </c>
      <c r="G680" s="92" t="s">
        <v>1093</v>
      </c>
      <c r="H680" s="92" t="s">
        <v>6771</v>
      </c>
      <c r="I680" s="92" t="s">
        <v>1093</v>
      </c>
      <c r="J680" s="92" t="s">
        <v>7439</v>
      </c>
      <c r="K680" s="92" t="s">
        <v>1093</v>
      </c>
      <c r="L680" s="157">
        <v>14088.016675643999</v>
      </c>
      <c r="M680" s="92" t="s">
        <v>2711</v>
      </c>
      <c r="N680" s="157">
        <v>286846259.70830297</v>
      </c>
      <c r="O680" s="92" t="s">
        <v>2908</v>
      </c>
    </row>
    <row r="681" spans="1:15" ht="24" customHeight="1">
      <c r="A681" s="92" t="s">
        <v>2950</v>
      </c>
      <c r="B681" s="151" t="s">
        <v>1089</v>
      </c>
      <c r="C681" s="151" t="s">
        <v>2951</v>
      </c>
      <c r="D681" s="151" t="s">
        <v>1311</v>
      </c>
      <c r="E681" s="152" t="s">
        <v>1312</v>
      </c>
      <c r="F681" s="92" t="s">
        <v>1313</v>
      </c>
      <c r="G681" s="92" t="s">
        <v>1093</v>
      </c>
      <c r="H681" s="92" t="s">
        <v>2952</v>
      </c>
      <c r="I681" s="92" t="s">
        <v>1093</v>
      </c>
      <c r="J681" s="92" t="s">
        <v>2953</v>
      </c>
      <c r="K681" s="92" t="s">
        <v>1093</v>
      </c>
      <c r="L681" s="157">
        <v>13947.406000000001</v>
      </c>
      <c r="M681" s="92" t="s">
        <v>2711</v>
      </c>
      <c r="N681" s="157">
        <v>286860207.11430299</v>
      </c>
      <c r="O681" s="92" t="s">
        <v>2915</v>
      </c>
    </row>
    <row r="682" spans="1:15" ht="36" customHeight="1">
      <c r="A682" s="92" t="s">
        <v>1028</v>
      </c>
      <c r="B682" s="151" t="s">
        <v>1126</v>
      </c>
      <c r="C682" s="151" t="s">
        <v>255</v>
      </c>
      <c r="D682" s="151" t="s">
        <v>1127</v>
      </c>
      <c r="E682" s="152" t="s">
        <v>254</v>
      </c>
      <c r="F682" s="92" t="s">
        <v>1029</v>
      </c>
      <c r="G682" s="92" t="s">
        <v>1093</v>
      </c>
      <c r="H682" s="92" t="s">
        <v>7440</v>
      </c>
      <c r="I682" s="92" t="s">
        <v>1093</v>
      </c>
      <c r="J682" s="92" t="s">
        <v>7441</v>
      </c>
      <c r="K682" s="92" t="s">
        <v>1093</v>
      </c>
      <c r="L682" s="157">
        <v>13862.453060416001</v>
      </c>
      <c r="M682" s="92" t="s">
        <v>2711</v>
      </c>
      <c r="N682" s="157">
        <v>286874069.56736302</v>
      </c>
      <c r="O682" s="92" t="s">
        <v>2915</v>
      </c>
    </row>
    <row r="683" spans="1:15" ht="24" customHeight="1">
      <c r="A683" s="92" t="s">
        <v>2808</v>
      </c>
      <c r="B683" s="151" t="s">
        <v>1089</v>
      </c>
      <c r="C683" s="151" t="s">
        <v>2642</v>
      </c>
      <c r="D683" s="151" t="s">
        <v>1095</v>
      </c>
      <c r="E683" s="152" t="s">
        <v>1109</v>
      </c>
      <c r="F683" s="92" t="s">
        <v>2643</v>
      </c>
      <c r="G683" s="92" t="s">
        <v>1093</v>
      </c>
      <c r="H683" s="92" t="s">
        <v>7442</v>
      </c>
      <c r="I683" s="92" t="s">
        <v>1093</v>
      </c>
      <c r="J683" s="92" t="s">
        <v>7443</v>
      </c>
      <c r="K683" s="92" t="s">
        <v>1093</v>
      </c>
      <c r="L683" s="157">
        <v>13771.2</v>
      </c>
      <c r="M683" s="92" t="s">
        <v>2711</v>
      </c>
      <c r="N683" s="157">
        <v>286887840.76736301</v>
      </c>
      <c r="O683" s="92" t="s">
        <v>2925</v>
      </c>
    </row>
    <row r="684" spans="1:15" ht="24" customHeight="1">
      <c r="A684" s="92" t="s">
        <v>2912</v>
      </c>
      <c r="B684" s="151" t="s">
        <v>1101</v>
      </c>
      <c r="C684" s="151" t="s">
        <v>2913</v>
      </c>
      <c r="D684" s="151" t="s">
        <v>1091</v>
      </c>
      <c r="E684" s="152" t="s">
        <v>1167</v>
      </c>
      <c r="F684" s="92" t="s">
        <v>2914</v>
      </c>
      <c r="G684" s="92" t="s">
        <v>1093</v>
      </c>
      <c r="H684" s="92" t="s">
        <v>7444</v>
      </c>
      <c r="I684" s="92" t="s">
        <v>1093</v>
      </c>
      <c r="J684" s="92" t="s">
        <v>7445</v>
      </c>
      <c r="K684" s="92" t="s">
        <v>1093</v>
      </c>
      <c r="L684" s="157">
        <v>13770.262285724</v>
      </c>
      <c r="M684" s="92" t="s">
        <v>2711</v>
      </c>
      <c r="N684" s="157">
        <v>286901611.02964902</v>
      </c>
      <c r="O684" s="92" t="s">
        <v>2925</v>
      </c>
    </row>
    <row r="685" spans="1:15" ht="96" customHeight="1">
      <c r="A685" s="92" t="s">
        <v>2961</v>
      </c>
      <c r="B685" s="151" t="s">
        <v>1089</v>
      </c>
      <c r="C685" s="151" t="s">
        <v>2962</v>
      </c>
      <c r="D685" s="151" t="s">
        <v>1311</v>
      </c>
      <c r="E685" s="152" t="s">
        <v>1312</v>
      </c>
      <c r="F685" s="92" t="s">
        <v>1313</v>
      </c>
      <c r="G685" s="92" t="s">
        <v>1093</v>
      </c>
      <c r="H685" s="92" t="s">
        <v>2963</v>
      </c>
      <c r="I685" s="92" t="s">
        <v>1093</v>
      </c>
      <c r="J685" s="92" t="s">
        <v>2964</v>
      </c>
      <c r="K685" s="92" t="s">
        <v>1093</v>
      </c>
      <c r="L685" s="157">
        <v>13768.084000000001</v>
      </c>
      <c r="M685" s="92" t="s">
        <v>2711</v>
      </c>
      <c r="N685" s="157">
        <v>286915379.11364901</v>
      </c>
      <c r="O685" s="92" t="s">
        <v>2932</v>
      </c>
    </row>
    <row r="686" spans="1:15" ht="24" customHeight="1">
      <c r="A686" s="92" t="s">
        <v>2862</v>
      </c>
      <c r="B686" s="151" t="s">
        <v>1126</v>
      </c>
      <c r="C686" s="151" t="s">
        <v>2863</v>
      </c>
      <c r="D686" s="151" t="s">
        <v>1091</v>
      </c>
      <c r="E686" s="152" t="s">
        <v>1195</v>
      </c>
      <c r="F686" s="92" t="s">
        <v>1781</v>
      </c>
      <c r="G686" s="92" t="s">
        <v>1093</v>
      </c>
      <c r="H686" s="92" t="s">
        <v>7446</v>
      </c>
      <c r="I686" s="92" t="s">
        <v>1093</v>
      </c>
      <c r="J686" s="92" t="s">
        <v>7447</v>
      </c>
      <c r="K686" s="92" t="s">
        <v>1093</v>
      </c>
      <c r="L686" s="157">
        <v>13694.2</v>
      </c>
      <c r="M686" s="92" t="s">
        <v>2711</v>
      </c>
      <c r="N686" s="157">
        <v>286929073.313649</v>
      </c>
      <c r="O686" s="92" t="s">
        <v>2932</v>
      </c>
    </row>
    <row r="687" spans="1:15" ht="36" customHeight="1">
      <c r="A687" s="92" t="s">
        <v>2897</v>
      </c>
      <c r="B687" s="151" t="s">
        <v>1101</v>
      </c>
      <c r="C687" s="151" t="s">
        <v>2898</v>
      </c>
      <c r="D687" s="151" t="s">
        <v>1091</v>
      </c>
      <c r="E687" s="152" t="s">
        <v>1160</v>
      </c>
      <c r="F687" s="92" t="s">
        <v>1869</v>
      </c>
      <c r="G687" s="92" t="s">
        <v>1093</v>
      </c>
      <c r="H687" s="92" t="s">
        <v>7448</v>
      </c>
      <c r="I687" s="92" t="s">
        <v>1093</v>
      </c>
      <c r="J687" s="92" t="s">
        <v>7449</v>
      </c>
      <c r="K687" s="92" t="s">
        <v>1093</v>
      </c>
      <c r="L687" s="157">
        <v>13657.68</v>
      </c>
      <c r="M687" s="92" t="s">
        <v>2711</v>
      </c>
      <c r="N687" s="157">
        <v>286942730.99364901</v>
      </c>
      <c r="O687" s="92" t="s">
        <v>2936</v>
      </c>
    </row>
    <row r="688" spans="1:15" ht="24" customHeight="1">
      <c r="A688" s="92" t="s">
        <v>2816</v>
      </c>
      <c r="B688" s="151" t="s">
        <v>1089</v>
      </c>
      <c r="C688" s="151" t="s">
        <v>2817</v>
      </c>
      <c r="D688" s="151" t="s">
        <v>1095</v>
      </c>
      <c r="E688" s="152" t="s">
        <v>1109</v>
      </c>
      <c r="F688" s="92" t="s">
        <v>1119</v>
      </c>
      <c r="G688" s="92" t="s">
        <v>1093</v>
      </c>
      <c r="H688" s="92" t="s">
        <v>7450</v>
      </c>
      <c r="I688" s="92" t="s">
        <v>1093</v>
      </c>
      <c r="J688" s="92" t="s">
        <v>7451</v>
      </c>
      <c r="K688" s="92" t="s">
        <v>1093</v>
      </c>
      <c r="L688" s="157">
        <v>13642.84</v>
      </c>
      <c r="M688" s="92" t="s">
        <v>2711</v>
      </c>
      <c r="N688" s="157">
        <v>286956373.83364898</v>
      </c>
      <c r="O688" s="92" t="s">
        <v>2936</v>
      </c>
    </row>
    <row r="689" spans="1:15" ht="24" customHeight="1">
      <c r="A689" s="92" t="s">
        <v>2871</v>
      </c>
      <c r="B689" s="151" t="s">
        <v>1089</v>
      </c>
      <c r="C689" s="151" t="s">
        <v>2872</v>
      </c>
      <c r="D689" s="151" t="s">
        <v>1091</v>
      </c>
      <c r="E689" s="152" t="s">
        <v>1109</v>
      </c>
      <c r="F689" s="92" t="s">
        <v>1119</v>
      </c>
      <c r="G689" s="92" t="s">
        <v>1093</v>
      </c>
      <c r="H689" s="92" t="s">
        <v>7452</v>
      </c>
      <c r="I689" s="92" t="s">
        <v>1093</v>
      </c>
      <c r="J689" s="92" t="s">
        <v>7453</v>
      </c>
      <c r="K689" s="92" t="s">
        <v>1093</v>
      </c>
      <c r="L689" s="157">
        <v>13519.2</v>
      </c>
      <c r="M689" s="92" t="s">
        <v>2711</v>
      </c>
      <c r="N689" s="157">
        <v>286969893.03364903</v>
      </c>
      <c r="O689" s="92" t="s">
        <v>2943</v>
      </c>
    </row>
    <row r="690" spans="1:15" ht="36" customHeight="1">
      <c r="A690" s="92" t="s">
        <v>2975</v>
      </c>
      <c r="B690" s="151" t="s">
        <v>1089</v>
      </c>
      <c r="C690" s="151" t="s">
        <v>2976</v>
      </c>
      <c r="D690" s="151" t="s">
        <v>1311</v>
      </c>
      <c r="E690" s="152" t="s">
        <v>1312</v>
      </c>
      <c r="F690" s="92" t="s">
        <v>1313</v>
      </c>
      <c r="G690" s="92" t="s">
        <v>1093</v>
      </c>
      <c r="H690" s="92" t="s">
        <v>2977</v>
      </c>
      <c r="I690" s="92" t="s">
        <v>1093</v>
      </c>
      <c r="J690" s="92" t="s">
        <v>2978</v>
      </c>
      <c r="K690" s="92" t="s">
        <v>1093</v>
      </c>
      <c r="L690" s="157">
        <v>13444.552</v>
      </c>
      <c r="M690" s="92" t="s">
        <v>2711</v>
      </c>
      <c r="N690" s="157">
        <v>286983337.58564901</v>
      </c>
      <c r="O690" s="92" t="s">
        <v>2943</v>
      </c>
    </row>
    <row r="691" spans="1:15" ht="36" customHeight="1">
      <c r="A691" s="92" t="s">
        <v>2880</v>
      </c>
      <c r="B691" s="151" t="s">
        <v>1089</v>
      </c>
      <c r="C691" s="151" t="s">
        <v>2881</v>
      </c>
      <c r="D691" s="151" t="s">
        <v>1091</v>
      </c>
      <c r="E691" s="152" t="s">
        <v>1096</v>
      </c>
      <c r="F691" s="92" t="s">
        <v>2882</v>
      </c>
      <c r="G691" s="92" t="s">
        <v>1093</v>
      </c>
      <c r="H691" s="92" t="s">
        <v>7454</v>
      </c>
      <c r="I691" s="92" t="s">
        <v>1093</v>
      </c>
      <c r="J691" s="92" t="s">
        <v>7455</v>
      </c>
      <c r="K691" s="92" t="s">
        <v>1093</v>
      </c>
      <c r="L691" s="157">
        <v>13398</v>
      </c>
      <c r="M691" s="92" t="s">
        <v>2711</v>
      </c>
      <c r="N691" s="157">
        <v>286996735.58564901</v>
      </c>
      <c r="O691" s="92" t="s">
        <v>2949</v>
      </c>
    </row>
    <row r="692" spans="1:15" ht="24" customHeight="1">
      <c r="A692" s="92" t="s">
        <v>2939</v>
      </c>
      <c r="B692" s="151" t="s">
        <v>1101</v>
      </c>
      <c r="C692" s="151" t="s">
        <v>2940</v>
      </c>
      <c r="D692" s="151" t="s">
        <v>1091</v>
      </c>
      <c r="E692" s="152" t="s">
        <v>1167</v>
      </c>
      <c r="F692" s="92" t="s">
        <v>7456</v>
      </c>
      <c r="G692" s="92" t="s">
        <v>1093</v>
      </c>
      <c r="H692" s="92" t="s">
        <v>7457</v>
      </c>
      <c r="I692" s="92" t="s">
        <v>1093</v>
      </c>
      <c r="J692" s="92" t="s">
        <v>7458</v>
      </c>
      <c r="K692" s="92" t="s">
        <v>1093</v>
      </c>
      <c r="L692" s="157">
        <v>13390.26518122877</v>
      </c>
      <c r="M692" s="92" t="s">
        <v>2711</v>
      </c>
      <c r="N692" s="157">
        <v>287010125.85083002</v>
      </c>
      <c r="O692" s="92" t="s">
        <v>2949</v>
      </c>
    </row>
    <row r="693" spans="1:15" ht="60" customHeight="1">
      <c r="A693" s="92" t="s">
        <v>538</v>
      </c>
      <c r="B693" s="151" t="s">
        <v>1101</v>
      </c>
      <c r="C693" s="151" t="s">
        <v>539</v>
      </c>
      <c r="D693" s="151" t="s">
        <v>513</v>
      </c>
      <c r="E693" s="152" t="s">
        <v>1096</v>
      </c>
      <c r="F693" s="92" t="s">
        <v>540</v>
      </c>
      <c r="G693" s="92" t="s">
        <v>534</v>
      </c>
      <c r="H693" s="92" t="s">
        <v>7459</v>
      </c>
      <c r="I693" s="92" t="s">
        <v>7460</v>
      </c>
      <c r="J693" s="92" t="s">
        <v>7461</v>
      </c>
      <c r="K693" s="92" t="s">
        <v>1217</v>
      </c>
      <c r="L693" s="157">
        <v>13371.364802196889</v>
      </c>
      <c r="M693" s="92" t="s">
        <v>2711</v>
      </c>
      <c r="N693" s="157">
        <v>287023497.21563202</v>
      </c>
      <c r="O693" s="92" t="s">
        <v>2956</v>
      </c>
    </row>
    <row r="694" spans="1:15" ht="24" customHeight="1">
      <c r="A694" s="92" t="s">
        <v>626</v>
      </c>
      <c r="B694" s="151" t="s">
        <v>1101</v>
      </c>
      <c r="C694" s="151" t="s">
        <v>627</v>
      </c>
      <c r="D694" s="151" t="s">
        <v>513</v>
      </c>
      <c r="E694" s="152" t="s">
        <v>1096</v>
      </c>
      <c r="F694" s="92" t="s">
        <v>10011</v>
      </c>
      <c r="G694" s="92" t="s">
        <v>10012</v>
      </c>
      <c r="H694" s="92" t="s">
        <v>7493</v>
      </c>
      <c r="I694" s="92" t="s">
        <v>7494</v>
      </c>
      <c r="J694" s="92" t="s">
        <v>10013</v>
      </c>
      <c r="K694" s="92" t="s">
        <v>10014</v>
      </c>
      <c r="L694" s="157">
        <v>13362.030936726853</v>
      </c>
      <c r="M694" s="92" t="s">
        <v>2711</v>
      </c>
      <c r="N694" s="157">
        <v>287036859.24656898</v>
      </c>
      <c r="O694" s="92" t="s">
        <v>2956</v>
      </c>
    </row>
    <row r="695" spans="1:15" ht="24" customHeight="1">
      <c r="A695" s="92" t="s">
        <v>2886</v>
      </c>
      <c r="B695" s="151" t="s">
        <v>1126</v>
      </c>
      <c r="C695" s="151" t="s">
        <v>2887</v>
      </c>
      <c r="D695" s="151" t="s">
        <v>1091</v>
      </c>
      <c r="E695" s="152" t="s">
        <v>1195</v>
      </c>
      <c r="F695" s="92" t="s">
        <v>2888</v>
      </c>
      <c r="G695" s="92" t="s">
        <v>1093</v>
      </c>
      <c r="H695" s="92" t="s">
        <v>7462</v>
      </c>
      <c r="I695" s="92" t="s">
        <v>1093</v>
      </c>
      <c r="J695" s="92" t="s">
        <v>7463</v>
      </c>
      <c r="K695" s="92" t="s">
        <v>1093</v>
      </c>
      <c r="L695" s="157">
        <v>13347.62</v>
      </c>
      <c r="M695" s="92" t="s">
        <v>2711</v>
      </c>
      <c r="N695" s="157">
        <v>287050206.86656898</v>
      </c>
      <c r="O695" s="92" t="s">
        <v>2965</v>
      </c>
    </row>
    <row r="696" spans="1:15" ht="24" customHeight="1">
      <c r="A696" s="92" t="s">
        <v>2890</v>
      </c>
      <c r="B696" s="151" t="s">
        <v>1089</v>
      </c>
      <c r="C696" s="151" t="s">
        <v>2891</v>
      </c>
      <c r="D696" s="151" t="s">
        <v>1091</v>
      </c>
      <c r="E696" s="152" t="s">
        <v>1109</v>
      </c>
      <c r="F696" s="92" t="s">
        <v>2005</v>
      </c>
      <c r="G696" s="92" t="s">
        <v>1093</v>
      </c>
      <c r="H696" s="92" t="s">
        <v>7464</v>
      </c>
      <c r="I696" s="92" t="s">
        <v>1093</v>
      </c>
      <c r="J696" s="92" t="s">
        <v>7465</v>
      </c>
      <c r="K696" s="92" t="s">
        <v>1093</v>
      </c>
      <c r="L696" s="157">
        <v>13329.69</v>
      </c>
      <c r="M696" s="92" t="s">
        <v>2711</v>
      </c>
      <c r="N696" s="157">
        <v>287063536.55656898</v>
      </c>
      <c r="O696" s="92" t="s">
        <v>2965</v>
      </c>
    </row>
    <row r="697" spans="1:15" ht="120" customHeight="1">
      <c r="A697" s="92" t="s">
        <v>2892</v>
      </c>
      <c r="B697" s="151" t="s">
        <v>1089</v>
      </c>
      <c r="C697" s="151" t="s">
        <v>2893</v>
      </c>
      <c r="D697" s="151" t="s">
        <v>1091</v>
      </c>
      <c r="E697" s="152" t="s">
        <v>1109</v>
      </c>
      <c r="F697" s="92" t="s">
        <v>1157</v>
      </c>
      <c r="G697" s="92" t="s">
        <v>1093</v>
      </c>
      <c r="H697" s="92" t="s">
        <v>7466</v>
      </c>
      <c r="I697" s="92" t="s">
        <v>1093</v>
      </c>
      <c r="J697" s="92" t="s">
        <v>7467</v>
      </c>
      <c r="K697" s="92" t="s">
        <v>1093</v>
      </c>
      <c r="L697" s="157">
        <v>13267.36</v>
      </c>
      <c r="M697" s="92" t="s">
        <v>2711</v>
      </c>
      <c r="N697" s="157">
        <v>287076803.91656899</v>
      </c>
      <c r="O697" s="92" t="s">
        <v>2965</v>
      </c>
    </row>
    <row r="698" spans="1:15" ht="84" customHeight="1">
      <c r="A698" s="92" t="s">
        <v>2840</v>
      </c>
      <c r="B698" s="151" t="s">
        <v>1089</v>
      </c>
      <c r="C698" s="151" t="s">
        <v>2841</v>
      </c>
      <c r="D698" s="151" t="s">
        <v>1103</v>
      </c>
      <c r="E698" s="152" t="s">
        <v>1096</v>
      </c>
      <c r="F698" s="92" t="s">
        <v>1157</v>
      </c>
      <c r="G698" s="92" t="s">
        <v>1093</v>
      </c>
      <c r="H698" s="92" t="s">
        <v>7468</v>
      </c>
      <c r="I698" s="92" t="s">
        <v>1093</v>
      </c>
      <c r="J698" s="92" t="s">
        <v>7469</v>
      </c>
      <c r="K698" s="92" t="s">
        <v>1093</v>
      </c>
      <c r="L698" s="157">
        <v>13236.52</v>
      </c>
      <c r="M698" s="92" t="s">
        <v>2711</v>
      </c>
      <c r="N698" s="157">
        <v>287090040.43656898</v>
      </c>
      <c r="O698" s="92" t="s">
        <v>2972</v>
      </c>
    </row>
    <row r="699" spans="1:15" ht="24" customHeight="1">
      <c r="A699" s="92" t="s">
        <v>2903</v>
      </c>
      <c r="B699" s="151" t="s">
        <v>1558</v>
      </c>
      <c r="C699" s="151" t="s">
        <v>2904</v>
      </c>
      <c r="D699" s="151" t="s">
        <v>1091</v>
      </c>
      <c r="E699" s="152" t="s">
        <v>1096</v>
      </c>
      <c r="F699" s="92" t="s">
        <v>1100</v>
      </c>
      <c r="G699" s="92" t="s">
        <v>1093</v>
      </c>
      <c r="H699" s="92" t="s">
        <v>7470</v>
      </c>
      <c r="I699" s="92" t="s">
        <v>1093</v>
      </c>
      <c r="J699" s="92" t="s">
        <v>7471</v>
      </c>
      <c r="K699" s="92" t="s">
        <v>1093</v>
      </c>
      <c r="L699" s="157">
        <v>13110</v>
      </c>
      <c r="M699" s="92" t="s">
        <v>2711</v>
      </c>
      <c r="N699" s="157">
        <v>287103150.43656898</v>
      </c>
      <c r="O699" s="92" t="s">
        <v>2972</v>
      </c>
    </row>
    <row r="700" spans="1:15" ht="84" customHeight="1">
      <c r="A700" s="92" t="s">
        <v>1030</v>
      </c>
      <c r="B700" s="151" t="s">
        <v>1126</v>
      </c>
      <c r="C700" s="151" t="s">
        <v>256</v>
      </c>
      <c r="D700" s="151" t="s">
        <v>1127</v>
      </c>
      <c r="E700" s="152" t="s">
        <v>254</v>
      </c>
      <c r="F700" s="92" t="s">
        <v>1031</v>
      </c>
      <c r="G700" s="92" t="s">
        <v>1093</v>
      </c>
      <c r="H700" s="92" t="s">
        <v>7472</v>
      </c>
      <c r="I700" s="92" t="s">
        <v>1093</v>
      </c>
      <c r="J700" s="92" t="s">
        <v>7473</v>
      </c>
      <c r="K700" s="92" t="s">
        <v>1093</v>
      </c>
      <c r="L700" s="157">
        <v>13104.940390080001</v>
      </c>
      <c r="M700" s="92" t="s">
        <v>2711</v>
      </c>
      <c r="N700" s="157">
        <v>287116255.37695903</v>
      </c>
      <c r="O700" s="92" t="s">
        <v>2981</v>
      </c>
    </row>
    <row r="701" spans="1:15" ht="24" customHeight="1">
      <c r="A701" s="92" t="s">
        <v>7474</v>
      </c>
      <c r="B701" s="151" t="s">
        <v>1126</v>
      </c>
      <c r="C701" s="151" t="s">
        <v>7475</v>
      </c>
      <c r="D701" s="151" t="s">
        <v>1127</v>
      </c>
      <c r="E701" s="152" t="s">
        <v>254</v>
      </c>
      <c r="F701" s="92" t="s">
        <v>7476</v>
      </c>
      <c r="G701" s="92" t="s">
        <v>1093</v>
      </c>
      <c r="H701" s="92" t="s">
        <v>7477</v>
      </c>
      <c r="I701" s="92" t="s">
        <v>1093</v>
      </c>
      <c r="J701" s="92" t="s">
        <v>7478</v>
      </c>
      <c r="K701" s="92" t="s">
        <v>1093</v>
      </c>
      <c r="L701" s="157">
        <v>13077.754099199999</v>
      </c>
      <c r="M701" s="92" t="s">
        <v>2711</v>
      </c>
      <c r="N701" s="157">
        <v>287129333.13105798</v>
      </c>
      <c r="O701" s="92" t="s">
        <v>2981</v>
      </c>
    </row>
    <row r="702" spans="1:15" ht="24" customHeight="1">
      <c r="A702" s="92" t="s">
        <v>2846</v>
      </c>
      <c r="B702" s="151" t="s">
        <v>1089</v>
      </c>
      <c r="C702" s="151" t="s">
        <v>2847</v>
      </c>
      <c r="D702" s="151" t="s">
        <v>1095</v>
      </c>
      <c r="E702" s="152" t="s">
        <v>1109</v>
      </c>
      <c r="F702" s="92" t="s">
        <v>1119</v>
      </c>
      <c r="G702" s="92" t="s">
        <v>1093</v>
      </c>
      <c r="H702" s="92" t="s">
        <v>7479</v>
      </c>
      <c r="I702" s="92" t="s">
        <v>1093</v>
      </c>
      <c r="J702" s="92" t="s">
        <v>7480</v>
      </c>
      <c r="K702" s="92" t="s">
        <v>1093</v>
      </c>
      <c r="L702" s="157">
        <v>12994.72</v>
      </c>
      <c r="M702" s="92" t="s">
        <v>2711</v>
      </c>
      <c r="N702" s="157">
        <v>287142327.85105801</v>
      </c>
      <c r="O702" s="92" t="s">
        <v>2986</v>
      </c>
    </row>
    <row r="703" spans="1:15" ht="24" customHeight="1">
      <c r="A703" s="92" t="s">
        <v>2909</v>
      </c>
      <c r="B703" s="151" t="s">
        <v>1089</v>
      </c>
      <c r="C703" s="151" t="s">
        <v>2910</v>
      </c>
      <c r="D703" s="151" t="s">
        <v>1091</v>
      </c>
      <c r="E703" s="152" t="s">
        <v>1160</v>
      </c>
      <c r="F703" s="92" t="s">
        <v>2911</v>
      </c>
      <c r="G703" s="92" t="s">
        <v>1093</v>
      </c>
      <c r="H703" s="92" t="s">
        <v>7481</v>
      </c>
      <c r="I703" s="92" t="s">
        <v>1093</v>
      </c>
      <c r="J703" s="92" t="s">
        <v>7482</v>
      </c>
      <c r="K703" s="92" t="s">
        <v>1093</v>
      </c>
      <c r="L703" s="157">
        <v>12966.75</v>
      </c>
      <c r="M703" s="92" t="s">
        <v>2711</v>
      </c>
      <c r="N703" s="157">
        <v>287155294.60105801</v>
      </c>
      <c r="O703" s="92" t="s">
        <v>2986</v>
      </c>
    </row>
    <row r="704" spans="1:15" ht="252" customHeight="1">
      <c r="A704" s="92" t="s">
        <v>2997</v>
      </c>
      <c r="B704" s="151" t="s">
        <v>1089</v>
      </c>
      <c r="C704" s="151" t="s">
        <v>2998</v>
      </c>
      <c r="D704" s="151" t="s">
        <v>1311</v>
      </c>
      <c r="E704" s="152" t="s">
        <v>1312</v>
      </c>
      <c r="F704" s="92" t="s">
        <v>1313</v>
      </c>
      <c r="G704" s="92" t="s">
        <v>1093</v>
      </c>
      <c r="H704" s="92" t="s">
        <v>2999</v>
      </c>
      <c r="I704" s="92" t="s">
        <v>1093</v>
      </c>
      <c r="J704" s="92" t="s">
        <v>3000</v>
      </c>
      <c r="K704" s="92" t="s">
        <v>1093</v>
      </c>
      <c r="L704" s="157">
        <v>12836.538</v>
      </c>
      <c r="M704" s="92" t="s">
        <v>2711</v>
      </c>
      <c r="N704" s="157">
        <v>287168131.13905799</v>
      </c>
      <c r="O704" s="92" t="s">
        <v>2996</v>
      </c>
    </row>
    <row r="705" spans="1:15" ht="24" customHeight="1">
      <c r="A705" s="92" t="s">
        <v>3001</v>
      </c>
      <c r="B705" s="151" t="s">
        <v>1089</v>
      </c>
      <c r="C705" s="151" t="s">
        <v>3002</v>
      </c>
      <c r="D705" s="151" t="s">
        <v>1311</v>
      </c>
      <c r="E705" s="152" t="s">
        <v>1312</v>
      </c>
      <c r="F705" s="92" t="s">
        <v>1313</v>
      </c>
      <c r="G705" s="92" t="s">
        <v>1093</v>
      </c>
      <c r="H705" s="92" t="s">
        <v>2999</v>
      </c>
      <c r="I705" s="92" t="s">
        <v>1093</v>
      </c>
      <c r="J705" s="92" t="s">
        <v>3000</v>
      </c>
      <c r="K705" s="92" t="s">
        <v>1093</v>
      </c>
      <c r="L705" s="157">
        <v>12836.538</v>
      </c>
      <c r="M705" s="92" t="s">
        <v>2711</v>
      </c>
      <c r="N705" s="157">
        <v>287180967.67705798</v>
      </c>
      <c r="O705" s="92" t="s">
        <v>2996</v>
      </c>
    </row>
    <row r="706" spans="1:15" ht="24" customHeight="1">
      <c r="A706" s="92" t="s">
        <v>2918</v>
      </c>
      <c r="B706" s="151" t="s">
        <v>1126</v>
      </c>
      <c r="C706" s="151" t="s">
        <v>2919</v>
      </c>
      <c r="D706" s="151" t="s">
        <v>1091</v>
      </c>
      <c r="E706" s="152" t="s">
        <v>1429</v>
      </c>
      <c r="F706" s="92" t="s">
        <v>2920</v>
      </c>
      <c r="G706" s="92" t="s">
        <v>1093</v>
      </c>
      <c r="H706" s="92" t="s">
        <v>7483</v>
      </c>
      <c r="I706" s="92" t="s">
        <v>1093</v>
      </c>
      <c r="J706" s="92" t="s">
        <v>7484</v>
      </c>
      <c r="K706" s="92" t="s">
        <v>1093</v>
      </c>
      <c r="L706" s="157">
        <v>12761.910018</v>
      </c>
      <c r="M706" s="92" t="s">
        <v>2711</v>
      </c>
      <c r="N706" s="157">
        <v>287193729.58707601</v>
      </c>
      <c r="O706" s="92" t="s">
        <v>2996</v>
      </c>
    </row>
    <row r="707" spans="1:15" ht="24" customHeight="1">
      <c r="A707" s="92" t="s">
        <v>3012</v>
      </c>
      <c r="B707" s="151" t="s">
        <v>1089</v>
      </c>
      <c r="C707" s="151" t="s">
        <v>3013</v>
      </c>
      <c r="D707" s="151" t="s">
        <v>1311</v>
      </c>
      <c r="E707" s="152" t="s">
        <v>1312</v>
      </c>
      <c r="F707" s="92" t="s">
        <v>1313</v>
      </c>
      <c r="G707" s="92" t="s">
        <v>1093</v>
      </c>
      <c r="H707" s="92" t="s">
        <v>3014</v>
      </c>
      <c r="I707" s="92" t="s">
        <v>1093</v>
      </c>
      <c r="J707" s="92" t="s">
        <v>3015</v>
      </c>
      <c r="K707" s="92" t="s">
        <v>1093</v>
      </c>
      <c r="L707" s="157">
        <v>12716.132</v>
      </c>
      <c r="M707" s="92" t="s">
        <v>2711</v>
      </c>
      <c r="N707" s="157">
        <v>287206445.71907598</v>
      </c>
      <c r="O707" s="92" t="s">
        <v>3006</v>
      </c>
    </row>
    <row r="708" spans="1:15" ht="144" customHeight="1">
      <c r="A708" s="92" t="s">
        <v>3017</v>
      </c>
      <c r="B708" s="151" t="s">
        <v>1089</v>
      </c>
      <c r="C708" s="151" t="s">
        <v>3018</v>
      </c>
      <c r="D708" s="151" t="s">
        <v>1311</v>
      </c>
      <c r="E708" s="152" t="s">
        <v>1312</v>
      </c>
      <c r="F708" s="92" t="s">
        <v>1313</v>
      </c>
      <c r="G708" s="92" t="s">
        <v>1093</v>
      </c>
      <c r="H708" s="92" t="s">
        <v>3014</v>
      </c>
      <c r="I708" s="92" t="s">
        <v>1093</v>
      </c>
      <c r="J708" s="92" t="s">
        <v>3015</v>
      </c>
      <c r="K708" s="92" t="s">
        <v>1093</v>
      </c>
      <c r="L708" s="157">
        <v>12716.132</v>
      </c>
      <c r="M708" s="92" t="s">
        <v>2711</v>
      </c>
      <c r="N708" s="157">
        <v>287219161.85107601</v>
      </c>
      <c r="O708" s="92" t="s">
        <v>3006</v>
      </c>
    </row>
    <row r="709" spans="1:15" ht="96" customHeight="1">
      <c r="A709" s="92" t="s">
        <v>2922</v>
      </c>
      <c r="B709" s="151" t="s">
        <v>1126</v>
      </c>
      <c r="C709" s="151" t="s">
        <v>2923</v>
      </c>
      <c r="D709" s="151" t="s">
        <v>1091</v>
      </c>
      <c r="E709" s="152" t="s">
        <v>1137</v>
      </c>
      <c r="F709" s="92" t="s">
        <v>2924</v>
      </c>
      <c r="G709" s="92" t="s">
        <v>1093</v>
      </c>
      <c r="H709" s="92" t="s">
        <v>7485</v>
      </c>
      <c r="I709" s="92" t="s">
        <v>1093</v>
      </c>
      <c r="J709" s="92" t="s">
        <v>7486</v>
      </c>
      <c r="K709" s="92" t="s">
        <v>1093</v>
      </c>
      <c r="L709" s="157">
        <v>12709.134372</v>
      </c>
      <c r="M709" s="92" t="s">
        <v>2711</v>
      </c>
      <c r="N709" s="157">
        <v>287231870.985448</v>
      </c>
      <c r="O709" s="92" t="s">
        <v>3016</v>
      </c>
    </row>
    <row r="710" spans="1:15" ht="24" customHeight="1">
      <c r="A710" s="92" t="s">
        <v>2926</v>
      </c>
      <c r="B710" s="151" t="s">
        <v>1126</v>
      </c>
      <c r="C710" s="151" t="s">
        <v>2927</v>
      </c>
      <c r="D710" s="151" t="s">
        <v>1091</v>
      </c>
      <c r="E710" s="152" t="s">
        <v>1195</v>
      </c>
      <c r="F710" s="92" t="s">
        <v>2928</v>
      </c>
      <c r="G710" s="92" t="s">
        <v>1093</v>
      </c>
      <c r="H710" s="92" t="s">
        <v>7487</v>
      </c>
      <c r="I710" s="92" t="s">
        <v>1093</v>
      </c>
      <c r="J710" s="92" t="s">
        <v>7488</v>
      </c>
      <c r="K710" s="92" t="s">
        <v>1093</v>
      </c>
      <c r="L710" s="157">
        <v>12658.131853823999</v>
      </c>
      <c r="M710" s="92" t="s">
        <v>2711</v>
      </c>
      <c r="N710" s="157">
        <v>287244529.117302</v>
      </c>
      <c r="O710" s="92" t="s">
        <v>3016</v>
      </c>
    </row>
    <row r="711" spans="1:15" ht="24" customHeight="1">
      <c r="A711" s="92" t="s">
        <v>3026</v>
      </c>
      <c r="B711" s="151" t="s">
        <v>1089</v>
      </c>
      <c r="C711" s="151" t="s">
        <v>3027</v>
      </c>
      <c r="D711" s="151" t="s">
        <v>1311</v>
      </c>
      <c r="E711" s="152" t="s">
        <v>1312</v>
      </c>
      <c r="F711" s="92" t="s">
        <v>1097</v>
      </c>
      <c r="G711" s="92" t="s">
        <v>1093</v>
      </c>
      <c r="H711" s="92" t="s">
        <v>3028</v>
      </c>
      <c r="I711" s="92" t="s">
        <v>1093</v>
      </c>
      <c r="J711" s="92" t="s">
        <v>3028</v>
      </c>
      <c r="K711" s="92" t="s">
        <v>1093</v>
      </c>
      <c r="L711" s="157">
        <v>12648.07</v>
      </c>
      <c r="M711" s="92" t="s">
        <v>2711</v>
      </c>
      <c r="N711" s="157">
        <v>287257177.18730199</v>
      </c>
      <c r="O711" s="92" t="s">
        <v>3025</v>
      </c>
    </row>
    <row r="712" spans="1:15" ht="24" customHeight="1">
      <c r="A712" s="92" t="s">
        <v>2929</v>
      </c>
      <c r="B712" s="151" t="s">
        <v>1126</v>
      </c>
      <c r="C712" s="151" t="s">
        <v>2930</v>
      </c>
      <c r="D712" s="151" t="s">
        <v>1091</v>
      </c>
      <c r="E712" s="152" t="s">
        <v>1096</v>
      </c>
      <c r="F712" s="92" t="s">
        <v>2931</v>
      </c>
      <c r="G712" s="92" t="s">
        <v>1093</v>
      </c>
      <c r="H712" s="92" t="s">
        <v>7489</v>
      </c>
      <c r="I712" s="92" t="s">
        <v>1093</v>
      </c>
      <c r="J712" s="92" t="s">
        <v>7490</v>
      </c>
      <c r="K712" s="92" t="s">
        <v>1093</v>
      </c>
      <c r="L712" s="157">
        <v>12619.410345</v>
      </c>
      <c r="M712" s="92" t="s">
        <v>2711</v>
      </c>
      <c r="N712" s="157">
        <v>287269796.59764701</v>
      </c>
      <c r="O712" s="92" t="s">
        <v>3025</v>
      </c>
    </row>
    <row r="713" spans="1:15" ht="24" customHeight="1">
      <c r="A713" s="92" t="s">
        <v>2933</v>
      </c>
      <c r="B713" s="151" t="s">
        <v>1089</v>
      </c>
      <c r="C713" s="151" t="s">
        <v>2934</v>
      </c>
      <c r="D713" s="151" t="s">
        <v>1091</v>
      </c>
      <c r="E713" s="152" t="s">
        <v>1109</v>
      </c>
      <c r="F713" s="92" t="s">
        <v>2935</v>
      </c>
      <c r="G713" s="92" t="s">
        <v>1093</v>
      </c>
      <c r="H713" s="92" t="s">
        <v>7491</v>
      </c>
      <c r="I713" s="92" t="s">
        <v>1093</v>
      </c>
      <c r="J713" s="92" t="s">
        <v>7492</v>
      </c>
      <c r="K713" s="92" t="s">
        <v>1093</v>
      </c>
      <c r="L713" s="157">
        <v>12584.25</v>
      </c>
      <c r="M713" s="92" t="s">
        <v>2711</v>
      </c>
      <c r="N713" s="157">
        <v>287282380.84764701</v>
      </c>
      <c r="O713" s="92" t="s">
        <v>3034</v>
      </c>
    </row>
    <row r="714" spans="1:15" ht="60" customHeight="1">
      <c r="A714" s="92" t="s">
        <v>3035</v>
      </c>
      <c r="B714" s="151" t="s">
        <v>1089</v>
      </c>
      <c r="C714" s="151" t="s">
        <v>3036</v>
      </c>
      <c r="D714" s="151" t="s">
        <v>1311</v>
      </c>
      <c r="E714" s="152" t="s">
        <v>1312</v>
      </c>
      <c r="F714" s="92" t="s">
        <v>1313</v>
      </c>
      <c r="G714" s="92" t="s">
        <v>1093</v>
      </c>
      <c r="H714" s="92" t="s">
        <v>3037</v>
      </c>
      <c r="I714" s="92" t="s">
        <v>1093</v>
      </c>
      <c r="J714" s="92" t="s">
        <v>3038</v>
      </c>
      <c r="K714" s="92" t="s">
        <v>1093</v>
      </c>
      <c r="L714" s="157">
        <v>12543.322</v>
      </c>
      <c r="M714" s="92" t="s">
        <v>2711</v>
      </c>
      <c r="N714" s="157">
        <v>287294924.16964698</v>
      </c>
      <c r="O714" s="92" t="s">
        <v>3034</v>
      </c>
    </row>
    <row r="715" spans="1:15" ht="24" customHeight="1">
      <c r="A715" s="92" t="s">
        <v>2895</v>
      </c>
      <c r="B715" s="151" t="s">
        <v>1089</v>
      </c>
      <c r="C715" s="151" t="s">
        <v>2896</v>
      </c>
      <c r="D715" s="151" t="s">
        <v>1095</v>
      </c>
      <c r="E715" s="152" t="s">
        <v>1096</v>
      </c>
      <c r="F715" s="92" t="s">
        <v>1097</v>
      </c>
      <c r="G715" s="92" t="s">
        <v>1093</v>
      </c>
      <c r="H715" s="92" t="s">
        <v>7495</v>
      </c>
      <c r="I715" s="92" t="s">
        <v>1093</v>
      </c>
      <c r="J715" s="92" t="s">
        <v>7495</v>
      </c>
      <c r="K715" s="92" t="s">
        <v>1093</v>
      </c>
      <c r="L715" s="157">
        <v>12500</v>
      </c>
      <c r="M715" s="92" t="s">
        <v>2711</v>
      </c>
      <c r="N715" s="157">
        <v>287307424.16964698</v>
      </c>
      <c r="O715" s="92" t="s">
        <v>3034</v>
      </c>
    </row>
    <row r="716" spans="1:15" ht="24" customHeight="1">
      <c r="A716" s="92" t="s">
        <v>2937</v>
      </c>
      <c r="B716" s="151" t="s">
        <v>1126</v>
      </c>
      <c r="C716" s="151" t="s">
        <v>2938</v>
      </c>
      <c r="D716" s="151" t="s">
        <v>1091</v>
      </c>
      <c r="E716" s="152" t="s">
        <v>1096</v>
      </c>
      <c r="F716" s="92" t="s">
        <v>1581</v>
      </c>
      <c r="G716" s="92" t="s">
        <v>1093</v>
      </c>
      <c r="H716" s="92" t="s">
        <v>7496</v>
      </c>
      <c r="I716" s="92" t="s">
        <v>1093</v>
      </c>
      <c r="J716" s="92" t="s">
        <v>7497</v>
      </c>
      <c r="K716" s="92" t="s">
        <v>1093</v>
      </c>
      <c r="L716" s="157">
        <v>12442.32</v>
      </c>
      <c r="M716" s="92" t="s">
        <v>2711</v>
      </c>
      <c r="N716" s="157">
        <v>287319866.48964697</v>
      </c>
      <c r="O716" s="92" t="s">
        <v>3045</v>
      </c>
    </row>
    <row r="717" spans="1:15" ht="24" customHeight="1">
      <c r="A717" s="92" t="s">
        <v>2900</v>
      </c>
      <c r="B717" s="151" t="s">
        <v>1089</v>
      </c>
      <c r="C717" s="151" t="s">
        <v>2901</v>
      </c>
      <c r="D717" s="151" t="s">
        <v>1095</v>
      </c>
      <c r="E717" s="152" t="s">
        <v>1167</v>
      </c>
      <c r="F717" s="92" t="s">
        <v>2902</v>
      </c>
      <c r="G717" s="92" t="s">
        <v>1093</v>
      </c>
      <c r="H717" s="92" t="s">
        <v>2770</v>
      </c>
      <c r="I717" s="92" t="s">
        <v>1093</v>
      </c>
      <c r="J717" s="92" t="s">
        <v>7498</v>
      </c>
      <c r="K717" s="92" t="s">
        <v>1093</v>
      </c>
      <c r="L717" s="157">
        <v>12406.724</v>
      </c>
      <c r="M717" s="92" t="s">
        <v>2711</v>
      </c>
      <c r="N717" s="157">
        <v>287332273.21364701</v>
      </c>
      <c r="O717" s="92" t="s">
        <v>3045</v>
      </c>
    </row>
    <row r="718" spans="1:15" ht="24" customHeight="1">
      <c r="A718" s="92" t="s">
        <v>2143</v>
      </c>
      <c r="B718" s="151" t="s">
        <v>1126</v>
      </c>
      <c r="C718" s="151" t="s">
        <v>2144</v>
      </c>
      <c r="D718" s="151" t="s">
        <v>513</v>
      </c>
      <c r="E718" s="152" t="s">
        <v>1096</v>
      </c>
      <c r="F718" s="92" t="s">
        <v>7499</v>
      </c>
      <c r="G718" s="92" t="s">
        <v>1093</v>
      </c>
      <c r="H718" s="92" t="s">
        <v>7500</v>
      </c>
      <c r="I718" s="92" t="s">
        <v>1093</v>
      </c>
      <c r="J718" s="92" t="s">
        <v>7501</v>
      </c>
      <c r="K718" s="92" t="s">
        <v>1093</v>
      </c>
      <c r="L718" s="157">
        <v>12386.86773192</v>
      </c>
      <c r="M718" s="92" t="s">
        <v>2711</v>
      </c>
      <c r="N718" s="157">
        <v>287344660.081379</v>
      </c>
      <c r="O718" s="92" t="s">
        <v>3050</v>
      </c>
    </row>
    <row r="719" spans="1:15" ht="36" customHeight="1">
      <c r="A719" s="92" t="s">
        <v>1985</v>
      </c>
      <c r="B719" s="151" t="s">
        <v>1126</v>
      </c>
      <c r="C719" s="151" t="s">
        <v>1986</v>
      </c>
      <c r="D719" s="151" t="s">
        <v>1091</v>
      </c>
      <c r="E719" s="152" t="s">
        <v>1131</v>
      </c>
      <c r="F719" s="92" t="s">
        <v>7502</v>
      </c>
      <c r="G719" s="92" t="s">
        <v>1093</v>
      </c>
      <c r="H719" s="92" t="s">
        <v>7503</v>
      </c>
      <c r="I719" s="92" t="s">
        <v>1093</v>
      </c>
      <c r="J719" s="92" t="s">
        <v>7504</v>
      </c>
      <c r="K719" s="92" t="s">
        <v>1093</v>
      </c>
      <c r="L719" s="157">
        <v>12332.562039</v>
      </c>
      <c r="M719" s="92" t="s">
        <v>2711</v>
      </c>
      <c r="N719" s="157">
        <v>287356992.64341801</v>
      </c>
      <c r="O719" s="92" t="s">
        <v>3050</v>
      </c>
    </row>
    <row r="720" spans="1:15" ht="24" customHeight="1">
      <c r="A720" s="92" t="s">
        <v>2944</v>
      </c>
      <c r="B720" s="151" t="s">
        <v>1089</v>
      </c>
      <c r="C720" s="151" t="s">
        <v>2945</v>
      </c>
      <c r="D720" s="151" t="s">
        <v>1091</v>
      </c>
      <c r="E720" s="152" t="s">
        <v>1160</v>
      </c>
      <c r="F720" s="92" t="s">
        <v>2946</v>
      </c>
      <c r="G720" s="92" t="s">
        <v>1093</v>
      </c>
      <c r="H720" s="92" t="s">
        <v>7505</v>
      </c>
      <c r="I720" s="92" t="s">
        <v>1093</v>
      </c>
      <c r="J720" s="92" t="s">
        <v>7506</v>
      </c>
      <c r="K720" s="92" t="s">
        <v>1093</v>
      </c>
      <c r="L720" s="157">
        <v>12217.5</v>
      </c>
      <c r="M720" s="92" t="s">
        <v>2711</v>
      </c>
      <c r="N720" s="157">
        <v>287369210.14341801</v>
      </c>
      <c r="O720" s="92" t="s">
        <v>3050</v>
      </c>
    </row>
    <row r="721" spans="1:15" ht="36" customHeight="1">
      <c r="A721" s="92" t="s">
        <v>3056</v>
      </c>
      <c r="B721" s="151" t="s">
        <v>1089</v>
      </c>
      <c r="C721" s="151" t="s">
        <v>3057</v>
      </c>
      <c r="D721" s="151" t="s">
        <v>1311</v>
      </c>
      <c r="E721" s="152" t="s">
        <v>1312</v>
      </c>
      <c r="F721" s="92" t="s">
        <v>1097</v>
      </c>
      <c r="G721" s="92" t="s">
        <v>1093</v>
      </c>
      <c r="H721" s="92" t="s">
        <v>3058</v>
      </c>
      <c r="I721" s="92" t="s">
        <v>1093</v>
      </c>
      <c r="J721" s="92" t="s">
        <v>3058</v>
      </c>
      <c r="K721" s="92" t="s">
        <v>1093</v>
      </c>
      <c r="L721" s="157">
        <v>12137.51</v>
      </c>
      <c r="M721" s="92" t="s">
        <v>2711</v>
      </c>
      <c r="N721" s="157">
        <v>287381347.653418</v>
      </c>
      <c r="O721" s="92" t="s">
        <v>3059</v>
      </c>
    </row>
    <row r="722" spans="1:15" ht="24" customHeight="1">
      <c r="A722" s="92" t="s">
        <v>2947</v>
      </c>
      <c r="B722" s="151" t="s">
        <v>1089</v>
      </c>
      <c r="C722" s="151" t="s">
        <v>2948</v>
      </c>
      <c r="D722" s="151" t="s">
        <v>1091</v>
      </c>
      <c r="E722" s="152" t="s">
        <v>1160</v>
      </c>
      <c r="F722" s="92" t="s">
        <v>2427</v>
      </c>
      <c r="G722" s="92" t="s">
        <v>1093</v>
      </c>
      <c r="H722" s="92" t="s">
        <v>7507</v>
      </c>
      <c r="I722" s="92" t="s">
        <v>1093</v>
      </c>
      <c r="J722" s="92" t="s">
        <v>7508</v>
      </c>
      <c r="K722" s="92" t="s">
        <v>1093</v>
      </c>
      <c r="L722" s="157">
        <v>12137</v>
      </c>
      <c r="M722" s="92" t="s">
        <v>2711</v>
      </c>
      <c r="N722" s="157">
        <v>287393484.653418</v>
      </c>
      <c r="O722" s="92" t="s">
        <v>3059</v>
      </c>
    </row>
    <row r="723" spans="1:15" ht="24" customHeight="1">
      <c r="A723" s="92" t="s">
        <v>3064</v>
      </c>
      <c r="B723" s="151" t="s">
        <v>1089</v>
      </c>
      <c r="C723" s="151" t="s">
        <v>3065</v>
      </c>
      <c r="D723" s="151" t="s">
        <v>1311</v>
      </c>
      <c r="E723" s="152" t="s">
        <v>1312</v>
      </c>
      <c r="F723" s="92" t="s">
        <v>1097</v>
      </c>
      <c r="G723" s="92" t="s">
        <v>1093</v>
      </c>
      <c r="H723" s="92" t="s">
        <v>3066</v>
      </c>
      <c r="I723" s="92" t="s">
        <v>1093</v>
      </c>
      <c r="J723" s="92" t="s">
        <v>3066</v>
      </c>
      <c r="K723" s="92" t="s">
        <v>1093</v>
      </c>
      <c r="L723" s="157">
        <v>12038.07</v>
      </c>
      <c r="M723" s="92" t="s">
        <v>2711</v>
      </c>
      <c r="N723" s="157">
        <v>287405522.723418</v>
      </c>
      <c r="O723" s="92" t="s">
        <v>3067</v>
      </c>
    </row>
    <row r="724" spans="1:15" ht="36" customHeight="1">
      <c r="A724" s="92" t="s">
        <v>3068</v>
      </c>
      <c r="B724" s="151" t="s">
        <v>1089</v>
      </c>
      <c r="C724" s="151" t="s">
        <v>3069</v>
      </c>
      <c r="D724" s="151" t="s">
        <v>1311</v>
      </c>
      <c r="E724" s="152" t="s">
        <v>1312</v>
      </c>
      <c r="F724" s="92" t="s">
        <v>1097</v>
      </c>
      <c r="G724" s="92" t="s">
        <v>1093</v>
      </c>
      <c r="H724" s="92" t="s">
        <v>3066</v>
      </c>
      <c r="I724" s="92" t="s">
        <v>1093</v>
      </c>
      <c r="J724" s="92" t="s">
        <v>3066</v>
      </c>
      <c r="K724" s="92" t="s">
        <v>1093</v>
      </c>
      <c r="L724" s="157">
        <v>12038.07</v>
      </c>
      <c r="M724" s="92" t="s">
        <v>2711</v>
      </c>
      <c r="N724" s="157">
        <v>287417560.79341799</v>
      </c>
      <c r="O724" s="92" t="s">
        <v>3067</v>
      </c>
    </row>
    <row r="725" spans="1:15" ht="24" customHeight="1">
      <c r="A725" s="92" t="s">
        <v>2957</v>
      </c>
      <c r="B725" s="151" t="s">
        <v>1089</v>
      </c>
      <c r="C725" s="151" t="s">
        <v>2958</v>
      </c>
      <c r="D725" s="151" t="s">
        <v>1091</v>
      </c>
      <c r="E725" s="152" t="s">
        <v>1109</v>
      </c>
      <c r="F725" s="92" t="s">
        <v>1119</v>
      </c>
      <c r="G725" s="92" t="s">
        <v>1093</v>
      </c>
      <c r="H725" s="92" t="s">
        <v>7509</v>
      </c>
      <c r="I725" s="92" t="s">
        <v>1093</v>
      </c>
      <c r="J725" s="92" t="s">
        <v>7510</v>
      </c>
      <c r="K725" s="92" t="s">
        <v>1093</v>
      </c>
      <c r="L725" s="157">
        <v>12026.64</v>
      </c>
      <c r="M725" s="92" t="s">
        <v>2711</v>
      </c>
      <c r="N725" s="157">
        <v>287429587.43341798</v>
      </c>
      <c r="O725" s="92" t="s">
        <v>3079</v>
      </c>
    </row>
    <row r="726" spans="1:15" ht="36" customHeight="1">
      <c r="A726" s="92" t="s">
        <v>2859</v>
      </c>
      <c r="B726" s="151" t="s">
        <v>1558</v>
      </c>
      <c r="C726" s="151" t="s">
        <v>2860</v>
      </c>
      <c r="D726" s="151" t="s">
        <v>1091</v>
      </c>
      <c r="E726" s="152" t="s">
        <v>1225</v>
      </c>
      <c r="F726" s="92" t="s">
        <v>2861</v>
      </c>
      <c r="G726" s="92" t="s">
        <v>1093</v>
      </c>
      <c r="H726" s="92" t="s">
        <v>7511</v>
      </c>
      <c r="I726" s="92" t="s">
        <v>1093</v>
      </c>
      <c r="J726" s="92" t="s">
        <v>7512</v>
      </c>
      <c r="K726" s="92" t="s">
        <v>1093</v>
      </c>
      <c r="L726" s="157">
        <v>11963.863812</v>
      </c>
      <c r="M726" s="92" t="s">
        <v>2711</v>
      </c>
      <c r="N726" s="157">
        <v>287441551.29723001</v>
      </c>
      <c r="O726" s="92" t="s">
        <v>3079</v>
      </c>
    </row>
    <row r="727" spans="1:15" ht="24" customHeight="1">
      <c r="A727" s="92" t="s">
        <v>3073</v>
      </c>
      <c r="B727" s="151" t="s">
        <v>1089</v>
      </c>
      <c r="C727" s="151" t="s">
        <v>3074</v>
      </c>
      <c r="D727" s="151" t="s">
        <v>1311</v>
      </c>
      <c r="E727" s="152" t="s">
        <v>1312</v>
      </c>
      <c r="F727" s="92" t="s">
        <v>1313</v>
      </c>
      <c r="G727" s="92" t="s">
        <v>1093</v>
      </c>
      <c r="H727" s="92" t="s">
        <v>3075</v>
      </c>
      <c r="I727" s="92" t="s">
        <v>1093</v>
      </c>
      <c r="J727" s="92" t="s">
        <v>3076</v>
      </c>
      <c r="K727" s="92" t="s">
        <v>1093</v>
      </c>
      <c r="L727" s="157">
        <v>11962.874</v>
      </c>
      <c r="M727" s="92" t="s">
        <v>2711</v>
      </c>
      <c r="N727" s="157">
        <v>287453514.17123002</v>
      </c>
      <c r="O727" s="92" t="s">
        <v>3079</v>
      </c>
    </row>
    <row r="728" spans="1:15" ht="72" customHeight="1">
      <c r="A728" s="92" t="s">
        <v>3077</v>
      </c>
      <c r="B728" s="151" t="s">
        <v>1089</v>
      </c>
      <c r="C728" s="151" t="s">
        <v>3078</v>
      </c>
      <c r="D728" s="151" t="s">
        <v>1311</v>
      </c>
      <c r="E728" s="152" t="s">
        <v>1312</v>
      </c>
      <c r="F728" s="92" t="s">
        <v>1313</v>
      </c>
      <c r="G728" s="92" t="s">
        <v>1093</v>
      </c>
      <c r="H728" s="92" t="s">
        <v>3075</v>
      </c>
      <c r="I728" s="92" t="s">
        <v>1093</v>
      </c>
      <c r="J728" s="92" t="s">
        <v>3076</v>
      </c>
      <c r="K728" s="92" t="s">
        <v>1093</v>
      </c>
      <c r="L728" s="157">
        <v>11962.874</v>
      </c>
      <c r="M728" s="92" t="s">
        <v>2711</v>
      </c>
      <c r="N728" s="157">
        <v>287465477.04522997</v>
      </c>
      <c r="O728" s="92" t="s">
        <v>3087</v>
      </c>
    </row>
    <row r="729" spans="1:15" ht="24" customHeight="1">
      <c r="A729" s="92" t="s">
        <v>2959</v>
      </c>
      <c r="B729" s="151" t="s">
        <v>1089</v>
      </c>
      <c r="C729" s="151" t="s">
        <v>2960</v>
      </c>
      <c r="D729" s="151" t="s">
        <v>1091</v>
      </c>
      <c r="E729" s="152" t="s">
        <v>1096</v>
      </c>
      <c r="F729" s="92" t="s">
        <v>1097</v>
      </c>
      <c r="G729" s="92" t="s">
        <v>1093</v>
      </c>
      <c r="H729" s="92" t="s">
        <v>7513</v>
      </c>
      <c r="I729" s="92" t="s">
        <v>1093</v>
      </c>
      <c r="J729" s="92" t="s">
        <v>7513</v>
      </c>
      <c r="K729" s="92" t="s">
        <v>1093</v>
      </c>
      <c r="L729" s="157">
        <v>11958.66</v>
      </c>
      <c r="M729" s="92" t="s">
        <v>2711</v>
      </c>
      <c r="N729" s="157">
        <v>287477435.70523</v>
      </c>
      <c r="O729" s="92" t="s">
        <v>3087</v>
      </c>
    </row>
    <row r="730" spans="1:15" ht="24" customHeight="1">
      <c r="A730" s="92" t="s">
        <v>2991</v>
      </c>
      <c r="B730" s="151" t="s">
        <v>1101</v>
      </c>
      <c r="C730" s="151" t="s">
        <v>2992</v>
      </c>
      <c r="D730" s="151" t="s">
        <v>513</v>
      </c>
      <c r="E730" s="152" t="s">
        <v>1096</v>
      </c>
      <c r="F730" s="92" t="s">
        <v>7514</v>
      </c>
      <c r="G730" s="92" t="s">
        <v>7515</v>
      </c>
      <c r="H730" s="92" t="s">
        <v>7516</v>
      </c>
      <c r="I730" s="92" t="s">
        <v>7517</v>
      </c>
      <c r="J730" s="92" t="s">
        <v>7518</v>
      </c>
      <c r="K730" s="92" t="s">
        <v>7519</v>
      </c>
      <c r="L730" s="157">
        <v>11928.87345964692</v>
      </c>
      <c r="M730" s="92" t="s">
        <v>2711</v>
      </c>
      <c r="N730" s="157">
        <v>287489364.57868999</v>
      </c>
      <c r="O730" s="92" t="s">
        <v>3095</v>
      </c>
    </row>
    <row r="731" spans="1:15" ht="24" customHeight="1">
      <c r="A731" s="92" t="s">
        <v>2713</v>
      </c>
      <c r="B731" s="151" t="s">
        <v>1101</v>
      </c>
      <c r="C731" s="151" t="s">
        <v>2714</v>
      </c>
      <c r="D731" s="151" t="s">
        <v>513</v>
      </c>
      <c r="E731" s="152" t="s">
        <v>1096</v>
      </c>
      <c r="F731" s="92" t="s">
        <v>7520</v>
      </c>
      <c r="G731" s="92" t="s">
        <v>7521</v>
      </c>
      <c r="H731" s="92" t="s">
        <v>7522</v>
      </c>
      <c r="I731" s="92" t="s">
        <v>7523</v>
      </c>
      <c r="J731" s="92" t="s">
        <v>7524</v>
      </c>
      <c r="K731" s="92" t="s">
        <v>7525</v>
      </c>
      <c r="L731" s="157">
        <v>11903.940762819126</v>
      </c>
      <c r="M731" s="92" t="s">
        <v>2711</v>
      </c>
      <c r="N731" s="157">
        <v>287501268.51945299</v>
      </c>
      <c r="O731" s="92" t="s">
        <v>3095</v>
      </c>
    </row>
    <row r="732" spans="1:15" ht="24" customHeight="1">
      <c r="A732" s="92" t="s">
        <v>2987</v>
      </c>
      <c r="B732" s="151" t="s">
        <v>1101</v>
      </c>
      <c r="C732" s="151" t="s">
        <v>2988</v>
      </c>
      <c r="D732" s="151" t="s">
        <v>1091</v>
      </c>
      <c r="E732" s="152" t="s">
        <v>1109</v>
      </c>
      <c r="F732" s="92" t="s">
        <v>2989</v>
      </c>
      <c r="G732" s="92" t="s">
        <v>1093</v>
      </c>
      <c r="H732" s="92" t="s">
        <v>5670</v>
      </c>
      <c r="I732" s="92" t="s">
        <v>1093</v>
      </c>
      <c r="J732" s="92" t="s">
        <v>7526</v>
      </c>
      <c r="K732" s="92" t="s">
        <v>1093</v>
      </c>
      <c r="L732" s="157">
        <v>11903.2515</v>
      </c>
      <c r="M732" s="92" t="s">
        <v>2711</v>
      </c>
      <c r="N732" s="157">
        <v>287513171.770953</v>
      </c>
      <c r="O732" s="92" t="s">
        <v>3095</v>
      </c>
    </row>
    <row r="733" spans="1:15" ht="24" customHeight="1">
      <c r="A733" s="92" t="s">
        <v>3046</v>
      </c>
      <c r="B733" s="151" t="s">
        <v>1101</v>
      </c>
      <c r="C733" s="151" t="s">
        <v>3047</v>
      </c>
      <c r="D733" s="151" t="s">
        <v>1091</v>
      </c>
      <c r="E733" s="152" t="s">
        <v>1109</v>
      </c>
      <c r="F733" s="92" t="s">
        <v>3048</v>
      </c>
      <c r="G733" s="92" t="s">
        <v>1093</v>
      </c>
      <c r="H733" s="92" t="s">
        <v>7527</v>
      </c>
      <c r="I733" s="92" t="s">
        <v>1093</v>
      </c>
      <c r="J733" s="92" t="s">
        <v>7528</v>
      </c>
      <c r="K733" s="92" t="s">
        <v>1093</v>
      </c>
      <c r="L733" s="157">
        <v>11899.16394498</v>
      </c>
      <c r="M733" s="92" t="s">
        <v>2711</v>
      </c>
      <c r="N733" s="157">
        <v>287525070.93489802</v>
      </c>
      <c r="O733" s="92" t="s">
        <v>3101</v>
      </c>
    </row>
    <row r="734" spans="1:15" ht="24" customHeight="1">
      <c r="A734" s="92" t="s">
        <v>2973</v>
      </c>
      <c r="B734" s="151" t="s">
        <v>1089</v>
      </c>
      <c r="C734" s="151" t="s">
        <v>2974</v>
      </c>
      <c r="D734" s="151" t="s">
        <v>1091</v>
      </c>
      <c r="E734" s="152" t="s">
        <v>1109</v>
      </c>
      <c r="F734" s="92" t="s">
        <v>1100</v>
      </c>
      <c r="G734" s="92" t="s">
        <v>1093</v>
      </c>
      <c r="H734" s="92" t="s">
        <v>7529</v>
      </c>
      <c r="I734" s="92" t="s">
        <v>1093</v>
      </c>
      <c r="J734" s="92" t="s">
        <v>7530</v>
      </c>
      <c r="K734" s="92" t="s">
        <v>1093</v>
      </c>
      <c r="L734" s="157">
        <v>11689.83</v>
      </c>
      <c r="M734" s="92" t="s">
        <v>2711</v>
      </c>
      <c r="N734" s="157">
        <v>287536760.764898</v>
      </c>
      <c r="O734" s="92" t="s">
        <v>3101</v>
      </c>
    </row>
    <row r="735" spans="1:15" ht="24" customHeight="1">
      <c r="A735" s="92" t="s">
        <v>2982</v>
      </c>
      <c r="B735" s="151" t="s">
        <v>1101</v>
      </c>
      <c r="C735" s="151" t="s">
        <v>2983</v>
      </c>
      <c r="D735" s="151" t="s">
        <v>513</v>
      </c>
      <c r="E735" s="152" t="s">
        <v>1096</v>
      </c>
      <c r="F735" s="92" t="s">
        <v>7531</v>
      </c>
      <c r="G735" s="92" t="s">
        <v>534</v>
      </c>
      <c r="H735" s="92" t="s">
        <v>7532</v>
      </c>
      <c r="I735" s="92" t="s">
        <v>7533</v>
      </c>
      <c r="J735" s="92" t="s">
        <v>7534</v>
      </c>
      <c r="K735" s="92" t="s">
        <v>1217</v>
      </c>
      <c r="L735" s="157">
        <v>11668.302010149329</v>
      </c>
      <c r="M735" s="92" t="s">
        <v>2711</v>
      </c>
      <c r="N735" s="157">
        <v>287548429.066908</v>
      </c>
      <c r="O735" s="92" t="s">
        <v>3112</v>
      </c>
    </row>
    <row r="736" spans="1:15" ht="24" customHeight="1">
      <c r="A736" s="92" t="s">
        <v>615</v>
      </c>
      <c r="B736" s="151" t="s">
        <v>1101</v>
      </c>
      <c r="C736" s="151" t="s">
        <v>616</v>
      </c>
      <c r="D736" s="151" t="s">
        <v>513</v>
      </c>
      <c r="E736" s="152" t="s">
        <v>1096</v>
      </c>
      <c r="F736" s="92" t="s">
        <v>617</v>
      </c>
      <c r="G736" s="92" t="s">
        <v>534</v>
      </c>
      <c r="H736" s="92" t="s">
        <v>6163</v>
      </c>
      <c r="I736" s="92" t="s">
        <v>6164</v>
      </c>
      <c r="J736" s="92" t="s">
        <v>7535</v>
      </c>
      <c r="K736" s="92" t="s">
        <v>1217</v>
      </c>
      <c r="L736" s="157">
        <v>11647.09546050176</v>
      </c>
      <c r="M736" s="92" t="s">
        <v>2711</v>
      </c>
      <c r="N736" s="157">
        <v>287560076.162368</v>
      </c>
      <c r="O736" s="92" t="s">
        <v>3112</v>
      </c>
    </row>
    <row r="737" spans="1:15" ht="48" customHeight="1">
      <c r="A737" s="92" t="s">
        <v>3102</v>
      </c>
      <c r="B737" s="151" t="s">
        <v>1089</v>
      </c>
      <c r="C737" s="151" t="s">
        <v>3103</v>
      </c>
      <c r="D737" s="151" t="s">
        <v>1311</v>
      </c>
      <c r="E737" s="152" t="s">
        <v>1312</v>
      </c>
      <c r="F737" s="92" t="s">
        <v>1313</v>
      </c>
      <c r="G737" s="92" t="s">
        <v>1093</v>
      </c>
      <c r="H737" s="92" t="s">
        <v>3104</v>
      </c>
      <c r="I737" s="92" t="s">
        <v>1093</v>
      </c>
      <c r="J737" s="92" t="s">
        <v>3105</v>
      </c>
      <c r="K737" s="92" t="s">
        <v>1093</v>
      </c>
      <c r="L737" s="157">
        <v>11611.776</v>
      </c>
      <c r="M737" s="92" t="s">
        <v>2711</v>
      </c>
      <c r="N737" s="157">
        <v>287571687.93836802</v>
      </c>
      <c r="O737" s="92" t="s">
        <v>3112</v>
      </c>
    </row>
    <row r="738" spans="1:15" ht="24" customHeight="1">
      <c r="A738" s="92" t="s">
        <v>3106</v>
      </c>
      <c r="B738" s="151" t="s">
        <v>1089</v>
      </c>
      <c r="C738" s="151" t="s">
        <v>3107</v>
      </c>
      <c r="D738" s="151" t="s">
        <v>1311</v>
      </c>
      <c r="E738" s="152" t="s">
        <v>1312</v>
      </c>
      <c r="F738" s="92" t="s">
        <v>1313</v>
      </c>
      <c r="G738" s="92" t="s">
        <v>1093</v>
      </c>
      <c r="H738" s="92" t="s">
        <v>3104</v>
      </c>
      <c r="I738" s="92" t="s">
        <v>1093</v>
      </c>
      <c r="J738" s="92" t="s">
        <v>3105</v>
      </c>
      <c r="K738" s="92" t="s">
        <v>1093</v>
      </c>
      <c r="L738" s="157">
        <v>11611.776</v>
      </c>
      <c r="M738" s="92" t="s">
        <v>2711</v>
      </c>
      <c r="N738" s="157">
        <v>287583299.71436799</v>
      </c>
      <c r="O738" s="92" t="s">
        <v>3118</v>
      </c>
    </row>
    <row r="739" spans="1:15" ht="24" customHeight="1">
      <c r="A739" s="92" t="s">
        <v>3108</v>
      </c>
      <c r="B739" s="151" t="s">
        <v>1089</v>
      </c>
      <c r="C739" s="151" t="s">
        <v>3109</v>
      </c>
      <c r="D739" s="151" t="s">
        <v>1311</v>
      </c>
      <c r="E739" s="152" t="s">
        <v>1312</v>
      </c>
      <c r="F739" s="92" t="s">
        <v>1313</v>
      </c>
      <c r="G739" s="92" t="s">
        <v>1093</v>
      </c>
      <c r="H739" s="92" t="s">
        <v>3104</v>
      </c>
      <c r="I739" s="92" t="s">
        <v>1093</v>
      </c>
      <c r="J739" s="92" t="s">
        <v>3105</v>
      </c>
      <c r="K739" s="92" t="s">
        <v>1093</v>
      </c>
      <c r="L739" s="157">
        <v>11611.776</v>
      </c>
      <c r="M739" s="92" t="s">
        <v>2711</v>
      </c>
      <c r="N739" s="157">
        <v>287594911.49036801</v>
      </c>
      <c r="O739" s="92" t="s">
        <v>3118</v>
      </c>
    </row>
    <row r="740" spans="1:15" ht="96" customHeight="1">
      <c r="A740" s="92" t="s">
        <v>3110</v>
      </c>
      <c r="B740" s="151" t="s">
        <v>1089</v>
      </c>
      <c r="C740" s="151" t="s">
        <v>3111</v>
      </c>
      <c r="D740" s="151" t="s">
        <v>1311</v>
      </c>
      <c r="E740" s="152" t="s">
        <v>1312</v>
      </c>
      <c r="F740" s="92" t="s">
        <v>1313</v>
      </c>
      <c r="G740" s="92" t="s">
        <v>1093</v>
      </c>
      <c r="H740" s="92" t="s">
        <v>3104</v>
      </c>
      <c r="I740" s="92" t="s">
        <v>1093</v>
      </c>
      <c r="J740" s="92" t="s">
        <v>3105</v>
      </c>
      <c r="K740" s="92" t="s">
        <v>1093</v>
      </c>
      <c r="L740" s="157">
        <v>11611.776</v>
      </c>
      <c r="M740" s="92" t="s">
        <v>2711</v>
      </c>
      <c r="N740" s="157">
        <v>287606523.26636797</v>
      </c>
      <c r="O740" s="92" t="s">
        <v>3127</v>
      </c>
    </row>
    <row r="741" spans="1:15" ht="24" customHeight="1">
      <c r="A741" s="92" t="s">
        <v>2941</v>
      </c>
      <c r="B741" s="151" t="s">
        <v>1089</v>
      </c>
      <c r="C741" s="151" t="s">
        <v>2942</v>
      </c>
      <c r="D741" s="151" t="s">
        <v>1095</v>
      </c>
      <c r="E741" s="152" t="s">
        <v>1096</v>
      </c>
      <c r="F741" s="92" t="s">
        <v>1792</v>
      </c>
      <c r="G741" s="92" t="s">
        <v>1093</v>
      </c>
      <c r="H741" s="92" t="s">
        <v>7536</v>
      </c>
      <c r="I741" s="92" t="s">
        <v>1093</v>
      </c>
      <c r="J741" s="92" t="s">
        <v>7537</v>
      </c>
      <c r="K741" s="92" t="s">
        <v>1093</v>
      </c>
      <c r="L741" s="157">
        <v>11583.6</v>
      </c>
      <c r="M741" s="92" t="s">
        <v>2711</v>
      </c>
      <c r="N741" s="157">
        <v>287618106.866368</v>
      </c>
      <c r="O741" s="92" t="s">
        <v>3127</v>
      </c>
    </row>
    <row r="742" spans="1:15" ht="36" customHeight="1">
      <c r="A742" s="92" t="s">
        <v>2954</v>
      </c>
      <c r="B742" s="151" t="s">
        <v>1089</v>
      </c>
      <c r="C742" s="151" t="s">
        <v>2955</v>
      </c>
      <c r="D742" s="151" t="s">
        <v>1103</v>
      </c>
      <c r="E742" s="152" t="s">
        <v>1096</v>
      </c>
      <c r="F742" s="92" t="s">
        <v>1119</v>
      </c>
      <c r="G742" s="92" t="s">
        <v>1093</v>
      </c>
      <c r="H742" s="92" t="s">
        <v>7538</v>
      </c>
      <c r="I742" s="92" t="s">
        <v>1093</v>
      </c>
      <c r="J742" s="92" t="s">
        <v>7539</v>
      </c>
      <c r="K742" s="92" t="s">
        <v>1093</v>
      </c>
      <c r="L742" s="157">
        <v>11483.96</v>
      </c>
      <c r="M742" s="92" t="s">
        <v>2711</v>
      </c>
      <c r="N742" s="157">
        <v>287629590.82636797</v>
      </c>
      <c r="O742" s="92" t="s">
        <v>3127</v>
      </c>
    </row>
    <row r="743" spans="1:15" ht="24" customHeight="1">
      <c r="A743" s="92" t="s">
        <v>3019</v>
      </c>
      <c r="B743" s="151" t="s">
        <v>1101</v>
      </c>
      <c r="C743" s="151" t="s">
        <v>3020</v>
      </c>
      <c r="D743" s="151" t="s">
        <v>1091</v>
      </c>
      <c r="E743" s="152" t="s">
        <v>1109</v>
      </c>
      <c r="F743" s="92" t="s">
        <v>3021</v>
      </c>
      <c r="G743" s="92" t="s">
        <v>1093</v>
      </c>
      <c r="H743" s="92" t="s">
        <v>7540</v>
      </c>
      <c r="I743" s="92" t="s">
        <v>1093</v>
      </c>
      <c r="J743" s="92" t="s">
        <v>7541</v>
      </c>
      <c r="K743" s="92" t="s">
        <v>1093</v>
      </c>
      <c r="L743" s="157">
        <v>11462.430528315621</v>
      </c>
      <c r="M743" s="92" t="s">
        <v>2711</v>
      </c>
      <c r="N743" s="157">
        <v>287641053.25689602</v>
      </c>
      <c r="O743" s="92" t="s">
        <v>3139</v>
      </c>
    </row>
    <row r="744" spans="1:15" ht="24" customHeight="1">
      <c r="A744" s="92" t="s">
        <v>1032</v>
      </c>
      <c r="B744" s="151" t="s">
        <v>1126</v>
      </c>
      <c r="C744" s="151" t="s">
        <v>487</v>
      </c>
      <c r="D744" s="151" t="s">
        <v>1127</v>
      </c>
      <c r="E744" s="152" t="s">
        <v>254</v>
      </c>
      <c r="F744" s="92" t="s">
        <v>1033</v>
      </c>
      <c r="G744" s="92" t="s">
        <v>1093</v>
      </c>
      <c r="H744" s="92" t="s">
        <v>7542</v>
      </c>
      <c r="I744" s="92" t="s">
        <v>1093</v>
      </c>
      <c r="J744" s="92" t="s">
        <v>7543</v>
      </c>
      <c r="K744" s="92" t="s">
        <v>1093</v>
      </c>
      <c r="L744" s="157">
        <v>11452.554416576</v>
      </c>
      <c r="M744" s="92" t="s">
        <v>2711</v>
      </c>
      <c r="N744" s="157">
        <v>287652505.81131297</v>
      </c>
      <c r="O744" s="92" t="s">
        <v>3139</v>
      </c>
    </row>
    <row r="745" spans="1:15" ht="24" customHeight="1">
      <c r="A745" s="92" t="s">
        <v>3119</v>
      </c>
      <c r="B745" s="151" t="s">
        <v>1089</v>
      </c>
      <c r="C745" s="151" t="s">
        <v>3120</v>
      </c>
      <c r="D745" s="151" t="s">
        <v>1311</v>
      </c>
      <c r="E745" s="152" t="s">
        <v>1312</v>
      </c>
      <c r="F745" s="92" t="s">
        <v>1313</v>
      </c>
      <c r="G745" s="92" t="s">
        <v>1093</v>
      </c>
      <c r="H745" s="92" t="s">
        <v>3121</v>
      </c>
      <c r="I745" s="92" t="s">
        <v>1093</v>
      </c>
      <c r="J745" s="92" t="s">
        <v>3122</v>
      </c>
      <c r="K745" s="92" t="s">
        <v>1093</v>
      </c>
      <c r="L745" s="157">
        <v>11375.507</v>
      </c>
      <c r="M745" s="92" t="s">
        <v>2711</v>
      </c>
      <c r="N745" s="157">
        <v>287663881.318313</v>
      </c>
      <c r="O745" s="92" t="s">
        <v>3147</v>
      </c>
    </row>
    <row r="746" spans="1:15" ht="48" customHeight="1">
      <c r="A746" s="92" t="s">
        <v>3123</v>
      </c>
      <c r="B746" s="151" t="s">
        <v>1089</v>
      </c>
      <c r="C746" s="151" t="s">
        <v>3124</v>
      </c>
      <c r="D746" s="151" t="s">
        <v>1311</v>
      </c>
      <c r="E746" s="152" t="s">
        <v>1312</v>
      </c>
      <c r="F746" s="92" t="s">
        <v>1313</v>
      </c>
      <c r="G746" s="92" t="s">
        <v>1093</v>
      </c>
      <c r="H746" s="92" t="s">
        <v>3121</v>
      </c>
      <c r="I746" s="92" t="s">
        <v>1093</v>
      </c>
      <c r="J746" s="92" t="s">
        <v>3122</v>
      </c>
      <c r="K746" s="92" t="s">
        <v>1093</v>
      </c>
      <c r="L746" s="157">
        <v>11375.507</v>
      </c>
      <c r="M746" s="92" t="s">
        <v>2711</v>
      </c>
      <c r="N746" s="157">
        <v>287675256.82531297</v>
      </c>
      <c r="O746" s="92" t="s">
        <v>3147</v>
      </c>
    </row>
    <row r="747" spans="1:15" ht="72" customHeight="1">
      <c r="A747" s="92" t="s">
        <v>3125</v>
      </c>
      <c r="B747" s="151" t="s">
        <v>1089</v>
      </c>
      <c r="C747" s="151" t="s">
        <v>3126</v>
      </c>
      <c r="D747" s="151" t="s">
        <v>1311</v>
      </c>
      <c r="E747" s="152" t="s">
        <v>1312</v>
      </c>
      <c r="F747" s="92" t="s">
        <v>1313</v>
      </c>
      <c r="G747" s="92" t="s">
        <v>1093</v>
      </c>
      <c r="H747" s="92" t="s">
        <v>3121</v>
      </c>
      <c r="I747" s="92" t="s">
        <v>1093</v>
      </c>
      <c r="J747" s="92" t="s">
        <v>3122</v>
      </c>
      <c r="K747" s="92" t="s">
        <v>1093</v>
      </c>
      <c r="L747" s="157">
        <v>11375.507</v>
      </c>
      <c r="M747" s="92" t="s">
        <v>2711</v>
      </c>
      <c r="N747" s="157">
        <v>287686632.332313</v>
      </c>
      <c r="O747" s="92" t="s">
        <v>3147</v>
      </c>
    </row>
    <row r="748" spans="1:15" ht="24" customHeight="1">
      <c r="A748" s="92" t="s">
        <v>2984</v>
      </c>
      <c r="B748" s="151" t="s">
        <v>1089</v>
      </c>
      <c r="C748" s="151" t="s">
        <v>2985</v>
      </c>
      <c r="D748" s="151" t="s">
        <v>1091</v>
      </c>
      <c r="E748" s="152" t="s">
        <v>1096</v>
      </c>
      <c r="F748" s="92" t="s">
        <v>1605</v>
      </c>
      <c r="G748" s="92" t="s">
        <v>1093</v>
      </c>
      <c r="H748" s="92" t="s">
        <v>7545</v>
      </c>
      <c r="I748" s="92" t="s">
        <v>1093</v>
      </c>
      <c r="J748" s="92" t="s">
        <v>7546</v>
      </c>
      <c r="K748" s="92" t="s">
        <v>1093</v>
      </c>
      <c r="L748" s="157">
        <v>11361</v>
      </c>
      <c r="M748" s="92" t="s">
        <v>2711</v>
      </c>
      <c r="N748" s="157">
        <v>287697993.332313</v>
      </c>
      <c r="O748" s="92" t="s">
        <v>3158</v>
      </c>
    </row>
    <row r="749" spans="1:15" ht="48" customHeight="1">
      <c r="A749" s="92" t="s">
        <v>3128</v>
      </c>
      <c r="B749" s="151" t="s">
        <v>1089</v>
      </c>
      <c r="C749" s="151" t="s">
        <v>3129</v>
      </c>
      <c r="D749" s="151" t="s">
        <v>1311</v>
      </c>
      <c r="E749" s="152" t="s">
        <v>1312</v>
      </c>
      <c r="F749" s="92" t="s">
        <v>1313</v>
      </c>
      <c r="G749" s="92" t="s">
        <v>1093</v>
      </c>
      <c r="H749" s="92" t="s">
        <v>3130</v>
      </c>
      <c r="I749" s="92" t="s">
        <v>1093</v>
      </c>
      <c r="J749" s="92" t="s">
        <v>3131</v>
      </c>
      <c r="K749" s="92" t="s">
        <v>1093</v>
      </c>
      <c r="L749" s="157">
        <v>11346.115</v>
      </c>
      <c r="M749" s="92" t="s">
        <v>2711</v>
      </c>
      <c r="N749" s="157">
        <v>287709339.44731301</v>
      </c>
      <c r="O749" s="92" t="s">
        <v>3158</v>
      </c>
    </row>
    <row r="750" spans="1:15" ht="96" customHeight="1">
      <c r="A750" s="92" t="s">
        <v>2966</v>
      </c>
      <c r="B750" s="151" t="s">
        <v>1089</v>
      </c>
      <c r="C750" s="151" t="s">
        <v>2967</v>
      </c>
      <c r="D750" s="151" t="s">
        <v>1095</v>
      </c>
      <c r="E750" s="152" t="s">
        <v>1109</v>
      </c>
      <c r="F750" s="92" t="s">
        <v>1119</v>
      </c>
      <c r="G750" s="92" t="s">
        <v>1093</v>
      </c>
      <c r="H750" s="92" t="s">
        <v>7547</v>
      </c>
      <c r="I750" s="92" t="s">
        <v>1093</v>
      </c>
      <c r="J750" s="92" t="s">
        <v>7548</v>
      </c>
      <c r="K750" s="92" t="s">
        <v>1093</v>
      </c>
      <c r="L750" s="157">
        <v>11142.84</v>
      </c>
      <c r="M750" s="92" t="s">
        <v>2711</v>
      </c>
      <c r="N750" s="157">
        <v>287720482.28731298</v>
      </c>
      <c r="O750" s="92" t="s">
        <v>3170</v>
      </c>
    </row>
    <row r="751" spans="1:15" ht="36" customHeight="1">
      <c r="A751" s="92" t="s">
        <v>3007</v>
      </c>
      <c r="B751" s="151" t="s">
        <v>1126</v>
      </c>
      <c r="C751" s="151" t="s">
        <v>3008</v>
      </c>
      <c r="D751" s="151" t="s">
        <v>1091</v>
      </c>
      <c r="E751" s="152" t="s">
        <v>1195</v>
      </c>
      <c r="F751" s="92" t="s">
        <v>3009</v>
      </c>
      <c r="G751" s="92" t="s">
        <v>1093</v>
      </c>
      <c r="H751" s="92" t="s">
        <v>3915</v>
      </c>
      <c r="I751" s="92" t="s">
        <v>1093</v>
      </c>
      <c r="J751" s="92" t="s">
        <v>7549</v>
      </c>
      <c r="K751" s="92" t="s">
        <v>1093</v>
      </c>
      <c r="L751" s="157">
        <v>11118.6522</v>
      </c>
      <c r="M751" s="92" t="s">
        <v>2711</v>
      </c>
      <c r="N751" s="157">
        <v>287731600.93951303</v>
      </c>
      <c r="O751" s="92" t="s">
        <v>3170</v>
      </c>
    </row>
    <row r="752" spans="1:15" ht="36" customHeight="1">
      <c r="A752" s="92" t="s">
        <v>2916</v>
      </c>
      <c r="B752" s="151" t="s">
        <v>1126</v>
      </c>
      <c r="C752" s="151" t="s">
        <v>2917</v>
      </c>
      <c r="D752" s="151" t="s">
        <v>1091</v>
      </c>
      <c r="E752" s="152" t="s">
        <v>1137</v>
      </c>
      <c r="F752" s="92" t="s">
        <v>7550</v>
      </c>
      <c r="G752" s="92" t="s">
        <v>1093</v>
      </c>
      <c r="H752" s="92" t="s">
        <v>7551</v>
      </c>
      <c r="I752" s="92" t="s">
        <v>1093</v>
      </c>
      <c r="J752" s="92" t="s">
        <v>7552</v>
      </c>
      <c r="K752" s="92" t="s">
        <v>1093</v>
      </c>
      <c r="L752" s="157">
        <v>11065.55142</v>
      </c>
      <c r="M752" s="92" t="s">
        <v>2711</v>
      </c>
      <c r="N752" s="157">
        <v>287742666.490933</v>
      </c>
      <c r="O752" s="92" t="s">
        <v>3170</v>
      </c>
    </row>
    <row r="753" spans="1:15" ht="24" customHeight="1">
      <c r="A753" s="92" t="s">
        <v>3010</v>
      </c>
      <c r="B753" s="151" t="s">
        <v>1089</v>
      </c>
      <c r="C753" s="151" t="s">
        <v>3011</v>
      </c>
      <c r="D753" s="151" t="s">
        <v>1091</v>
      </c>
      <c r="E753" s="152" t="s">
        <v>1109</v>
      </c>
      <c r="F753" s="92" t="s">
        <v>1119</v>
      </c>
      <c r="G753" s="92" t="s">
        <v>1093</v>
      </c>
      <c r="H753" s="92" t="s">
        <v>7553</v>
      </c>
      <c r="I753" s="92" t="s">
        <v>1093</v>
      </c>
      <c r="J753" s="92" t="s">
        <v>7554</v>
      </c>
      <c r="K753" s="92" t="s">
        <v>1093</v>
      </c>
      <c r="L753" s="157">
        <v>11050</v>
      </c>
      <c r="M753" s="92" t="s">
        <v>2711</v>
      </c>
      <c r="N753" s="157">
        <v>287753716.490933</v>
      </c>
      <c r="O753" s="92" t="s">
        <v>3181</v>
      </c>
    </row>
    <row r="754" spans="1:15" ht="24" customHeight="1">
      <c r="A754" s="92" t="s">
        <v>2971</v>
      </c>
      <c r="B754" s="151" t="s">
        <v>1089</v>
      </c>
      <c r="C754" s="151" t="s">
        <v>2232</v>
      </c>
      <c r="D754" s="151" t="s">
        <v>1095</v>
      </c>
      <c r="E754" s="152" t="s">
        <v>1096</v>
      </c>
      <c r="F754" s="92" t="s">
        <v>1100</v>
      </c>
      <c r="G754" s="92" t="s">
        <v>1093</v>
      </c>
      <c r="H754" s="92" t="s">
        <v>7555</v>
      </c>
      <c r="I754" s="92" t="s">
        <v>1093</v>
      </c>
      <c r="J754" s="92" t="s">
        <v>7556</v>
      </c>
      <c r="K754" s="92" t="s">
        <v>1093</v>
      </c>
      <c r="L754" s="157">
        <v>11042.94</v>
      </c>
      <c r="M754" s="92" t="s">
        <v>2711</v>
      </c>
      <c r="N754" s="157">
        <v>287764759.430933</v>
      </c>
      <c r="O754" s="92" t="s">
        <v>3181</v>
      </c>
    </row>
    <row r="755" spans="1:15" ht="24" customHeight="1">
      <c r="A755" s="92" t="s">
        <v>3022</v>
      </c>
      <c r="B755" s="151" t="s">
        <v>1126</v>
      </c>
      <c r="C755" s="151" t="s">
        <v>3023</v>
      </c>
      <c r="D755" s="151" t="s">
        <v>1091</v>
      </c>
      <c r="E755" s="152" t="s">
        <v>1195</v>
      </c>
      <c r="F755" s="92" t="s">
        <v>3024</v>
      </c>
      <c r="G755" s="92" t="s">
        <v>1093</v>
      </c>
      <c r="H755" s="92" t="s">
        <v>7557</v>
      </c>
      <c r="I755" s="92" t="s">
        <v>1093</v>
      </c>
      <c r="J755" s="92" t="s">
        <v>7558</v>
      </c>
      <c r="K755" s="92" t="s">
        <v>1093</v>
      </c>
      <c r="L755" s="157">
        <v>11011.182000000001</v>
      </c>
      <c r="M755" s="92" t="s">
        <v>2711</v>
      </c>
      <c r="N755" s="157">
        <v>287775770.61293298</v>
      </c>
      <c r="O755" s="92" t="s">
        <v>3181</v>
      </c>
    </row>
    <row r="756" spans="1:15" ht="24" customHeight="1">
      <c r="A756" s="92" t="s">
        <v>2775</v>
      </c>
      <c r="B756" s="151" t="s">
        <v>1558</v>
      </c>
      <c r="C756" s="151" t="s">
        <v>2776</v>
      </c>
      <c r="D756" s="151" t="s">
        <v>1091</v>
      </c>
      <c r="E756" s="152" t="s">
        <v>1225</v>
      </c>
      <c r="F756" s="92" t="s">
        <v>2777</v>
      </c>
      <c r="G756" s="92" t="s">
        <v>1093</v>
      </c>
      <c r="H756" s="92" t="s">
        <v>7559</v>
      </c>
      <c r="I756" s="92" t="s">
        <v>1093</v>
      </c>
      <c r="J756" s="92" t="s">
        <v>7560</v>
      </c>
      <c r="K756" s="92" t="s">
        <v>1093</v>
      </c>
      <c r="L756" s="157">
        <v>10905.9924684</v>
      </c>
      <c r="M756" s="92" t="s">
        <v>2711</v>
      </c>
      <c r="N756" s="157">
        <v>287786676.60540098</v>
      </c>
      <c r="O756" s="92" t="s">
        <v>3190</v>
      </c>
    </row>
    <row r="757" spans="1:15" ht="24" customHeight="1">
      <c r="A757" s="92" t="s">
        <v>3029</v>
      </c>
      <c r="B757" s="151" t="s">
        <v>1089</v>
      </c>
      <c r="C757" s="151" t="s">
        <v>3030</v>
      </c>
      <c r="D757" s="151" t="s">
        <v>1091</v>
      </c>
      <c r="E757" s="152" t="s">
        <v>1160</v>
      </c>
      <c r="F757" s="92" t="s">
        <v>1712</v>
      </c>
      <c r="G757" s="92" t="s">
        <v>1093</v>
      </c>
      <c r="H757" s="92" t="s">
        <v>7561</v>
      </c>
      <c r="I757" s="92" t="s">
        <v>1093</v>
      </c>
      <c r="J757" s="92" t="s">
        <v>7562</v>
      </c>
      <c r="K757" s="92" t="s">
        <v>1093</v>
      </c>
      <c r="L757" s="157">
        <v>10891.8</v>
      </c>
      <c r="M757" s="92" t="s">
        <v>2711</v>
      </c>
      <c r="N757" s="157">
        <v>287797568.40540099</v>
      </c>
      <c r="O757" s="92" t="s">
        <v>3190</v>
      </c>
    </row>
    <row r="758" spans="1:15" ht="36" customHeight="1">
      <c r="A758" s="92" t="s">
        <v>3031</v>
      </c>
      <c r="B758" s="151" t="s">
        <v>1558</v>
      </c>
      <c r="C758" s="151" t="s">
        <v>3032</v>
      </c>
      <c r="D758" s="151" t="s">
        <v>1091</v>
      </c>
      <c r="E758" s="152" t="s">
        <v>1137</v>
      </c>
      <c r="F758" s="92" t="s">
        <v>3033</v>
      </c>
      <c r="G758" s="92" t="s">
        <v>1093</v>
      </c>
      <c r="H758" s="92" t="s">
        <v>7563</v>
      </c>
      <c r="I758" s="92" t="s">
        <v>1093</v>
      </c>
      <c r="J758" s="92" t="s">
        <v>7564</v>
      </c>
      <c r="K758" s="92" t="s">
        <v>1093</v>
      </c>
      <c r="L758" s="157">
        <v>10884.545099999999</v>
      </c>
      <c r="M758" s="92" t="s">
        <v>2711</v>
      </c>
      <c r="N758" s="157">
        <v>287808452.95050102</v>
      </c>
      <c r="O758" s="92" t="s">
        <v>3199</v>
      </c>
    </row>
    <row r="759" spans="1:15" ht="36" customHeight="1">
      <c r="A759" s="92" t="s">
        <v>3152</v>
      </c>
      <c r="B759" s="151" t="s">
        <v>1089</v>
      </c>
      <c r="C759" s="151" t="s">
        <v>3153</v>
      </c>
      <c r="D759" s="151" t="s">
        <v>1311</v>
      </c>
      <c r="E759" s="152" t="s">
        <v>1312</v>
      </c>
      <c r="F759" s="92" t="s">
        <v>1313</v>
      </c>
      <c r="G759" s="92" t="s">
        <v>1093</v>
      </c>
      <c r="H759" s="92" t="s">
        <v>3154</v>
      </c>
      <c r="I759" s="92" t="s">
        <v>1093</v>
      </c>
      <c r="J759" s="92" t="s">
        <v>3155</v>
      </c>
      <c r="K759" s="92" t="s">
        <v>1093</v>
      </c>
      <c r="L759" s="157">
        <v>10676.028</v>
      </c>
      <c r="M759" s="92" t="s">
        <v>2711</v>
      </c>
      <c r="N759" s="157">
        <v>287819128.97850102</v>
      </c>
      <c r="O759" s="92" t="s">
        <v>3199</v>
      </c>
    </row>
    <row r="760" spans="1:15" ht="24" customHeight="1">
      <c r="A760" s="92" t="s">
        <v>3156</v>
      </c>
      <c r="B760" s="151" t="s">
        <v>1089</v>
      </c>
      <c r="C760" s="151" t="s">
        <v>3157</v>
      </c>
      <c r="D760" s="151" t="s">
        <v>1311</v>
      </c>
      <c r="E760" s="152" t="s">
        <v>1312</v>
      </c>
      <c r="F760" s="92" t="s">
        <v>1313</v>
      </c>
      <c r="G760" s="92" t="s">
        <v>1093</v>
      </c>
      <c r="H760" s="92" t="s">
        <v>3154</v>
      </c>
      <c r="I760" s="92" t="s">
        <v>1093</v>
      </c>
      <c r="J760" s="92" t="s">
        <v>3155</v>
      </c>
      <c r="K760" s="92" t="s">
        <v>1093</v>
      </c>
      <c r="L760" s="157">
        <v>10676.028</v>
      </c>
      <c r="M760" s="92" t="s">
        <v>2711</v>
      </c>
      <c r="N760" s="157">
        <v>287829805.00650102</v>
      </c>
      <c r="O760" s="92" t="s">
        <v>3199</v>
      </c>
    </row>
    <row r="761" spans="1:15" ht="24" customHeight="1">
      <c r="A761" s="92" t="s">
        <v>3159</v>
      </c>
      <c r="B761" s="151" t="s">
        <v>1089</v>
      </c>
      <c r="C761" s="151" t="s">
        <v>3160</v>
      </c>
      <c r="D761" s="151" t="s">
        <v>1311</v>
      </c>
      <c r="E761" s="152" t="s">
        <v>1312</v>
      </c>
      <c r="F761" s="92" t="s">
        <v>1313</v>
      </c>
      <c r="G761" s="92" t="s">
        <v>1093</v>
      </c>
      <c r="H761" s="92" t="s">
        <v>3154</v>
      </c>
      <c r="I761" s="92" t="s">
        <v>1093</v>
      </c>
      <c r="J761" s="92" t="s">
        <v>3155</v>
      </c>
      <c r="K761" s="92" t="s">
        <v>1093</v>
      </c>
      <c r="L761" s="157">
        <v>10676.028</v>
      </c>
      <c r="M761" s="92" t="s">
        <v>2711</v>
      </c>
      <c r="N761" s="157">
        <v>287840481.03450102</v>
      </c>
      <c r="O761" s="92" t="s">
        <v>3214</v>
      </c>
    </row>
    <row r="762" spans="1:15" ht="24" customHeight="1">
      <c r="A762" s="92" t="s">
        <v>3161</v>
      </c>
      <c r="B762" s="151" t="s">
        <v>1089</v>
      </c>
      <c r="C762" s="151" t="s">
        <v>3162</v>
      </c>
      <c r="D762" s="151" t="s">
        <v>1311</v>
      </c>
      <c r="E762" s="152" t="s">
        <v>1312</v>
      </c>
      <c r="F762" s="92" t="s">
        <v>1313</v>
      </c>
      <c r="G762" s="92" t="s">
        <v>1093</v>
      </c>
      <c r="H762" s="92" t="s">
        <v>3163</v>
      </c>
      <c r="I762" s="92" t="s">
        <v>1093</v>
      </c>
      <c r="J762" s="92" t="s">
        <v>3164</v>
      </c>
      <c r="K762" s="92" t="s">
        <v>1093</v>
      </c>
      <c r="L762" s="157">
        <v>10666.897999999999</v>
      </c>
      <c r="M762" s="92" t="s">
        <v>2711</v>
      </c>
      <c r="N762" s="157">
        <v>287851147.93250102</v>
      </c>
      <c r="O762" s="92" t="s">
        <v>3214</v>
      </c>
    </row>
    <row r="763" spans="1:15" ht="24" customHeight="1">
      <c r="A763" s="92" t="s">
        <v>3039</v>
      </c>
      <c r="B763" s="151" t="s">
        <v>1126</v>
      </c>
      <c r="C763" s="151" t="s">
        <v>3040</v>
      </c>
      <c r="D763" s="151" t="s">
        <v>1091</v>
      </c>
      <c r="E763" s="152" t="s">
        <v>1195</v>
      </c>
      <c r="F763" s="92" t="s">
        <v>3041</v>
      </c>
      <c r="G763" s="92" t="s">
        <v>1093</v>
      </c>
      <c r="H763" s="92" t="s">
        <v>7565</v>
      </c>
      <c r="I763" s="92" t="s">
        <v>1093</v>
      </c>
      <c r="J763" s="92" t="s">
        <v>7566</v>
      </c>
      <c r="K763" s="92" t="s">
        <v>1093</v>
      </c>
      <c r="L763" s="157">
        <v>10666.328088</v>
      </c>
      <c r="M763" s="92" t="s">
        <v>2711</v>
      </c>
      <c r="N763" s="157">
        <v>287861814.260589</v>
      </c>
      <c r="O763" s="92" t="s">
        <v>3214</v>
      </c>
    </row>
    <row r="764" spans="1:15" ht="24" customHeight="1">
      <c r="A764" s="92" t="s">
        <v>3042</v>
      </c>
      <c r="B764" s="151" t="s">
        <v>1126</v>
      </c>
      <c r="C764" s="151" t="s">
        <v>3043</v>
      </c>
      <c r="D764" s="151" t="s">
        <v>1091</v>
      </c>
      <c r="E764" s="152" t="s">
        <v>1429</v>
      </c>
      <c r="F764" s="92" t="s">
        <v>3044</v>
      </c>
      <c r="G764" s="92" t="s">
        <v>1093</v>
      </c>
      <c r="H764" s="92" t="s">
        <v>5856</v>
      </c>
      <c r="I764" s="92" t="s">
        <v>1093</v>
      </c>
      <c r="J764" s="92" t="s">
        <v>7567</v>
      </c>
      <c r="K764" s="92" t="s">
        <v>1093</v>
      </c>
      <c r="L764" s="157">
        <v>10650.248783999999</v>
      </c>
      <c r="M764" s="92" t="s">
        <v>2711</v>
      </c>
      <c r="N764" s="157">
        <v>287872464.50937301</v>
      </c>
      <c r="O764" s="92" t="s">
        <v>3221</v>
      </c>
    </row>
    <row r="765" spans="1:15" ht="24" customHeight="1">
      <c r="A765" s="92" t="s">
        <v>3060</v>
      </c>
      <c r="B765" s="151" t="s">
        <v>1101</v>
      </c>
      <c r="C765" s="151" t="s">
        <v>3061</v>
      </c>
      <c r="D765" s="151" t="s">
        <v>1091</v>
      </c>
      <c r="E765" s="152" t="s">
        <v>1160</v>
      </c>
      <c r="F765" s="92" t="s">
        <v>2592</v>
      </c>
      <c r="G765" s="92" t="s">
        <v>1093</v>
      </c>
      <c r="H765" s="92" t="s">
        <v>7568</v>
      </c>
      <c r="I765" s="92" t="s">
        <v>1093</v>
      </c>
      <c r="J765" s="92" t="s">
        <v>7569</v>
      </c>
      <c r="K765" s="92" t="s">
        <v>1093</v>
      </c>
      <c r="L765" s="157">
        <v>10637.567833200001</v>
      </c>
      <c r="M765" s="92" t="s">
        <v>2711</v>
      </c>
      <c r="N765" s="157">
        <v>287883102.07720602</v>
      </c>
      <c r="O765" s="92" t="s">
        <v>3221</v>
      </c>
    </row>
    <row r="766" spans="1:15" ht="24" customHeight="1">
      <c r="A766" s="92" t="s">
        <v>1036</v>
      </c>
      <c r="B766" s="151" t="s">
        <v>1126</v>
      </c>
      <c r="C766" s="151" t="s">
        <v>475</v>
      </c>
      <c r="D766" s="151" t="s">
        <v>1127</v>
      </c>
      <c r="E766" s="152" t="s">
        <v>254</v>
      </c>
      <c r="F766" s="92" t="s">
        <v>7570</v>
      </c>
      <c r="G766" s="92" t="s">
        <v>1093</v>
      </c>
      <c r="H766" s="92" t="s">
        <v>5683</v>
      </c>
      <c r="I766" s="92" t="s">
        <v>1093</v>
      </c>
      <c r="J766" s="92" t="s">
        <v>7571</v>
      </c>
      <c r="K766" s="92" t="s">
        <v>1093</v>
      </c>
      <c r="L766" s="157">
        <v>10585.654445421</v>
      </c>
      <c r="M766" s="92" t="s">
        <v>2711</v>
      </c>
      <c r="N766" s="157">
        <v>287893687.73165101</v>
      </c>
      <c r="O766" s="92" t="s">
        <v>3235</v>
      </c>
    </row>
    <row r="767" spans="1:15" ht="96" customHeight="1">
      <c r="A767" s="92" t="s">
        <v>2994</v>
      </c>
      <c r="B767" s="151" t="s">
        <v>1089</v>
      </c>
      <c r="C767" s="151" t="s">
        <v>2995</v>
      </c>
      <c r="D767" s="151" t="s">
        <v>1095</v>
      </c>
      <c r="E767" s="152" t="s">
        <v>1344</v>
      </c>
      <c r="F767" s="92" t="s">
        <v>1097</v>
      </c>
      <c r="G767" s="92" t="s">
        <v>1093</v>
      </c>
      <c r="H767" s="92" t="s">
        <v>7572</v>
      </c>
      <c r="I767" s="92" t="s">
        <v>1093</v>
      </c>
      <c r="J767" s="92" t="s">
        <v>7572</v>
      </c>
      <c r="K767" s="92" t="s">
        <v>1093</v>
      </c>
      <c r="L767" s="157">
        <v>10575</v>
      </c>
      <c r="M767" s="92" t="s">
        <v>2711</v>
      </c>
      <c r="N767" s="157">
        <v>287904262.73165101</v>
      </c>
      <c r="O767" s="92" t="s">
        <v>3235</v>
      </c>
    </row>
    <row r="768" spans="1:15" ht="36" customHeight="1">
      <c r="A768" s="92" t="s">
        <v>3051</v>
      </c>
      <c r="B768" s="151" t="s">
        <v>1126</v>
      </c>
      <c r="C768" s="151" t="s">
        <v>3052</v>
      </c>
      <c r="D768" s="151" t="s">
        <v>1091</v>
      </c>
      <c r="E768" s="152" t="s">
        <v>1131</v>
      </c>
      <c r="F768" s="92" t="s">
        <v>3053</v>
      </c>
      <c r="G768" s="92" t="s">
        <v>1093</v>
      </c>
      <c r="H768" s="92" t="s">
        <v>7573</v>
      </c>
      <c r="I768" s="92" t="s">
        <v>1093</v>
      </c>
      <c r="J768" s="92" t="s">
        <v>7574</v>
      </c>
      <c r="K768" s="92" t="s">
        <v>1093</v>
      </c>
      <c r="L768" s="157">
        <v>10571.623125</v>
      </c>
      <c r="M768" s="92" t="s">
        <v>2711</v>
      </c>
      <c r="N768" s="157">
        <v>287914834.35477602</v>
      </c>
      <c r="O768" s="92" t="s">
        <v>3235</v>
      </c>
    </row>
    <row r="769" spans="1:15" ht="24" customHeight="1">
      <c r="A769" s="92" t="s">
        <v>3054</v>
      </c>
      <c r="B769" s="151" t="s">
        <v>1089</v>
      </c>
      <c r="C769" s="151" t="s">
        <v>3055</v>
      </c>
      <c r="D769" s="151" t="s">
        <v>1091</v>
      </c>
      <c r="E769" s="152" t="s">
        <v>1109</v>
      </c>
      <c r="F769" s="92" t="s">
        <v>1119</v>
      </c>
      <c r="G769" s="92" t="s">
        <v>1093</v>
      </c>
      <c r="H769" s="92" t="s">
        <v>7575</v>
      </c>
      <c r="I769" s="92" t="s">
        <v>1093</v>
      </c>
      <c r="J769" s="92" t="s">
        <v>7576</v>
      </c>
      <c r="K769" s="92" t="s">
        <v>1093</v>
      </c>
      <c r="L769" s="157">
        <v>10532.78</v>
      </c>
      <c r="M769" s="92" t="s">
        <v>2711</v>
      </c>
      <c r="N769" s="157">
        <v>287925367.134776</v>
      </c>
      <c r="O769" s="92" t="s">
        <v>3248</v>
      </c>
    </row>
    <row r="770" spans="1:15" ht="36" customHeight="1">
      <c r="A770" s="92" t="s">
        <v>3171</v>
      </c>
      <c r="B770" s="151" t="s">
        <v>1089</v>
      </c>
      <c r="C770" s="151" t="s">
        <v>3172</v>
      </c>
      <c r="D770" s="151" t="s">
        <v>1311</v>
      </c>
      <c r="E770" s="152" t="s">
        <v>1312</v>
      </c>
      <c r="F770" s="92" t="s">
        <v>1313</v>
      </c>
      <c r="G770" s="92" t="s">
        <v>1093</v>
      </c>
      <c r="H770" s="92" t="s">
        <v>3173</v>
      </c>
      <c r="I770" s="92" t="s">
        <v>1093</v>
      </c>
      <c r="J770" s="92" t="s">
        <v>3174</v>
      </c>
      <c r="K770" s="92" t="s">
        <v>1093</v>
      </c>
      <c r="L770" s="157">
        <v>10506.045</v>
      </c>
      <c r="M770" s="92" t="s">
        <v>2711</v>
      </c>
      <c r="N770" s="157">
        <v>287935873.17977601</v>
      </c>
      <c r="O770" s="92" t="s">
        <v>3248</v>
      </c>
    </row>
    <row r="771" spans="1:15" ht="120" customHeight="1">
      <c r="A771" s="92" t="s">
        <v>3062</v>
      </c>
      <c r="B771" s="151" t="s">
        <v>1089</v>
      </c>
      <c r="C771" s="151" t="s">
        <v>3063</v>
      </c>
      <c r="D771" s="151" t="s">
        <v>1091</v>
      </c>
      <c r="E771" s="152" t="s">
        <v>1096</v>
      </c>
      <c r="F771" s="92" t="s">
        <v>1712</v>
      </c>
      <c r="G771" s="92" t="s">
        <v>1093</v>
      </c>
      <c r="H771" s="92" t="s">
        <v>7577</v>
      </c>
      <c r="I771" s="92" t="s">
        <v>1093</v>
      </c>
      <c r="J771" s="92" t="s">
        <v>7578</v>
      </c>
      <c r="K771" s="92" t="s">
        <v>1093</v>
      </c>
      <c r="L771" s="157">
        <v>10457.4</v>
      </c>
      <c r="M771" s="92" t="s">
        <v>2711</v>
      </c>
      <c r="N771" s="157">
        <v>287946330.57977599</v>
      </c>
      <c r="O771" s="92" t="s">
        <v>3248</v>
      </c>
    </row>
    <row r="772" spans="1:15" ht="24" customHeight="1">
      <c r="A772" s="92" t="s">
        <v>3070</v>
      </c>
      <c r="B772" s="151" t="s">
        <v>1126</v>
      </c>
      <c r="C772" s="151" t="s">
        <v>3071</v>
      </c>
      <c r="D772" s="151" t="s">
        <v>1091</v>
      </c>
      <c r="E772" s="152" t="s">
        <v>1195</v>
      </c>
      <c r="F772" s="92" t="s">
        <v>3072</v>
      </c>
      <c r="G772" s="92" t="s">
        <v>1093</v>
      </c>
      <c r="H772" s="92" t="s">
        <v>7579</v>
      </c>
      <c r="I772" s="92" t="s">
        <v>1093</v>
      </c>
      <c r="J772" s="92" t="s">
        <v>7580</v>
      </c>
      <c r="K772" s="92" t="s">
        <v>1093</v>
      </c>
      <c r="L772" s="157">
        <v>10390.831200000001</v>
      </c>
      <c r="M772" s="92" t="s">
        <v>2711</v>
      </c>
      <c r="N772" s="157">
        <v>287956721.41097599</v>
      </c>
      <c r="O772" s="92" t="s">
        <v>3259</v>
      </c>
    </row>
    <row r="773" spans="1:15" ht="24" customHeight="1">
      <c r="A773" s="92" t="s">
        <v>3175</v>
      </c>
      <c r="B773" s="151" t="s">
        <v>1101</v>
      </c>
      <c r="C773" s="151" t="s">
        <v>3176</v>
      </c>
      <c r="D773" s="151" t="s">
        <v>1091</v>
      </c>
      <c r="E773" s="152" t="s">
        <v>1160</v>
      </c>
      <c r="F773" s="92" t="s">
        <v>3177</v>
      </c>
      <c r="G773" s="92" t="s">
        <v>1093</v>
      </c>
      <c r="H773" s="92" t="s">
        <v>7581</v>
      </c>
      <c r="I773" s="92" t="s">
        <v>1093</v>
      </c>
      <c r="J773" s="92" t="s">
        <v>7582</v>
      </c>
      <c r="K773" s="92" t="s">
        <v>1093</v>
      </c>
      <c r="L773" s="157">
        <v>10338.400799999999</v>
      </c>
      <c r="M773" s="92" t="s">
        <v>2711</v>
      </c>
      <c r="N773" s="157">
        <v>287967059.81177598</v>
      </c>
      <c r="O773" s="92" t="s">
        <v>3259</v>
      </c>
    </row>
    <row r="774" spans="1:15" ht="24" customHeight="1">
      <c r="A774" s="92" t="s">
        <v>3098</v>
      </c>
      <c r="B774" s="151" t="s">
        <v>1101</v>
      </c>
      <c r="C774" s="151" t="s">
        <v>3099</v>
      </c>
      <c r="D774" s="151" t="s">
        <v>513</v>
      </c>
      <c r="E774" s="152" t="s">
        <v>1096</v>
      </c>
      <c r="F774" s="92" t="s">
        <v>2042</v>
      </c>
      <c r="G774" s="92" t="s">
        <v>534</v>
      </c>
      <c r="H774" s="92" t="s">
        <v>6656</v>
      </c>
      <c r="I774" s="92" t="s">
        <v>7583</v>
      </c>
      <c r="J774" s="92" t="s">
        <v>7584</v>
      </c>
      <c r="K774" s="92" t="s">
        <v>1217</v>
      </c>
      <c r="L774" s="157">
        <v>10319.483390547288</v>
      </c>
      <c r="M774" s="92" t="s">
        <v>2711</v>
      </c>
      <c r="N774" s="157">
        <v>287977379.29516703</v>
      </c>
      <c r="O774" s="92" t="s">
        <v>3259</v>
      </c>
    </row>
    <row r="775" spans="1:15" ht="24" customHeight="1">
      <c r="A775" s="92" t="s">
        <v>3192</v>
      </c>
      <c r="B775" s="151" t="s">
        <v>1089</v>
      </c>
      <c r="C775" s="151" t="s">
        <v>3193</v>
      </c>
      <c r="D775" s="151" t="s">
        <v>1311</v>
      </c>
      <c r="E775" s="152" t="s">
        <v>1312</v>
      </c>
      <c r="F775" s="92" t="s">
        <v>1097</v>
      </c>
      <c r="G775" s="92" t="s">
        <v>1093</v>
      </c>
      <c r="H775" s="92" t="s">
        <v>3130</v>
      </c>
      <c r="I775" s="92" t="s">
        <v>1093</v>
      </c>
      <c r="J775" s="92" t="s">
        <v>3130</v>
      </c>
      <c r="K775" s="92" t="s">
        <v>1093</v>
      </c>
      <c r="L775" s="157">
        <v>10314.65</v>
      </c>
      <c r="M775" s="92" t="s">
        <v>2711</v>
      </c>
      <c r="N775" s="157">
        <v>287987693.94516701</v>
      </c>
      <c r="O775" s="92" t="s">
        <v>3269</v>
      </c>
    </row>
    <row r="776" spans="1:15" ht="24" customHeight="1">
      <c r="A776" s="92" t="s">
        <v>3080</v>
      </c>
      <c r="B776" s="151" t="s">
        <v>1089</v>
      </c>
      <c r="C776" s="151" t="s">
        <v>3081</v>
      </c>
      <c r="D776" s="151" t="s">
        <v>1091</v>
      </c>
      <c r="E776" s="152" t="s">
        <v>1109</v>
      </c>
      <c r="F776" s="92" t="s">
        <v>1097</v>
      </c>
      <c r="G776" s="92" t="s">
        <v>1093</v>
      </c>
      <c r="H776" s="92" t="s">
        <v>7585</v>
      </c>
      <c r="I776" s="92" t="s">
        <v>1093</v>
      </c>
      <c r="J776" s="92" t="s">
        <v>7585</v>
      </c>
      <c r="K776" s="92" t="s">
        <v>1093</v>
      </c>
      <c r="L776" s="157">
        <v>10289.65</v>
      </c>
      <c r="M776" s="92" t="s">
        <v>2711</v>
      </c>
      <c r="N776" s="157">
        <v>287997983.59516698</v>
      </c>
      <c r="O776" s="92" t="s">
        <v>3269</v>
      </c>
    </row>
    <row r="777" spans="1:15" ht="36" customHeight="1">
      <c r="A777" s="92" t="s">
        <v>3084</v>
      </c>
      <c r="B777" s="151" t="s">
        <v>1126</v>
      </c>
      <c r="C777" s="151" t="s">
        <v>3085</v>
      </c>
      <c r="D777" s="151" t="s">
        <v>1091</v>
      </c>
      <c r="E777" s="152" t="s">
        <v>1225</v>
      </c>
      <c r="F777" s="92" t="s">
        <v>3086</v>
      </c>
      <c r="G777" s="92" t="s">
        <v>1093</v>
      </c>
      <c r="H777" s="92" t="s">
        <v>3928</v>
      </c>
      <c r="I777" s="92" t="s">
        <v>1093</v>
      </c>
      <c r="J777" s="92" t="s">
        <v>7586</v>
      </c>
      <c r="K777" s="92" t="s">
        <v>1093</v>
      </c>
      <c r="L777" s="157">
        <v>10247.910400000001</v>
      </c>
      <c r="M777" s="92" t="s">
        <v>2711</v>
      </c>
      <c r="N777" s="157">
        <v>288008231.50556701</v>
      </c>
      <c r="O777" s="92" t="s">
        <v>3269</v>
      </c>
    </row>
    <row r="778" spans="1:15" ht="24" customHeight="1">
      <c r="A778" s="92" t="s">
        <v>3140</v>
      </c>
      <c r="B778" s="151" t="s">
        <v>1101</v>
      </c>
      <c r="C778" s="151" t="s">
        <v>3141</v>
      </c>
      <c r="D778" s="151" t="s">
        <v>1091</v>
      </c>
      <c r="E778" s="152" t="s">
        <v>1109</v>
      </c>
      <c r="F778" s="92" t="s">
        <v>3142</v>
      </c>
      <c r="G778" s="92" t="s">
        <v>1093</v>
      </c>
      <c r="H778" s="92" t="s">
        <v>7587</v>
      </c>
      <c r="I778" s="92" t="s">
        <v>1093</v>
      </c>
      <c r="J778" s="92" t="s">
        <v>7588</v>
      </c>
      <c r="K778" s="92" t="s">
        <v>1093</v>
      </c>
      <c r="L778" s="157">
        <v>10221.556633853759</v>
      </c>
      <c r="M778" s="92" t="s">
        <v>2711</v>
      </c>
      <c r="N778" s="157">
        <v>288018453.06220102</v>
      </c>
      <c r="O778" s="92" t="s">
        <v>3281</v>
      </c>
    </row>
    <row r="779" spans="1:15" ht="24" customHeight="1">
      <c r="A779" s="92" t="s">
        <v>3088</v>
      </c>
      <c r="B779" s="151" t="s">
        <v>1126</v>
      </c>
      <c r="C779" s="151" t="s">
        <v>3089</v>
      </c>
      <c r="D779" s="151" t="s">
        <v>1091</v>
      </c>
      <c r="E779" s="152" t="s">
        <v>1195</v>
      </c>
      <c r="F779" s="92" t="s">
        <v>3090</v>
      </c>
      <c r="G779" s="92" t="s">
        <v>1093</v>
      </c>
      <c r="H779" s="92" t="s">
        <v>7589</v>
      </c>
      <c r="I779" s="92" t="s">
        <v>1093</v>
      </c>
      <c r="J779" s="92" t="s">
        <v>7590</v>
      </c>
      <c r="K779" s="92" t="s">
        <v>1093</v>
      </c>
      <c r="L779" s="157">
        <v>10210.200000000001</v>
      </c>
      <c r="M779" s="92" t="s">
        <v>2711</v>
      </c>
      <c r="N779" s="157">
        <v>288028663.26220101</v>
      </c>
      <c r="O779" s="92" t="s">
        <v>3281</v>
      </c>
    </row>
    <row r="780" spans="1:15" ht="24" customHeight="1">
      <c r="A780" s="92" t="s">
        <v>3091</v>
      </c>
      <c r="B780" s="151" t="s">
        <v>1089</v>
      </c>
      <c r="C780" s="151" t="s">
        <v>3092</v>
      </c>
      <c r="D780" s="151" t="s">
        <v>1091</v>
      </c>
      <c r="E780" s="152" t="s">
        <v>1096</v>
      </c>
      <c r="F780" s="92" t="s">
        <v>1792</v>
      </c>
      <c r="G780" s="92" t="s">
        <v>1093</v>
      </c>
      <c r="H780" s="92" t="s">
        <v>7591</v>
      </c>
      <c r="I780" s="92" t="s">
        <v>1093</v>
      </c>
      <c r="J780" s="92" t="s">
        <v>7592</v>
      </c>
      <c r="K780" s="92" t="s">
        <v>1093</v>
      </c>
      <c r="L780" s="157">
        <v>10184.5</v>
      </c>
      <c r="M780" s="92" t="s">
        <v>2711</v>
      </c>
      <c r="N780" s="157">
        <v>288038847.76220101</v>
      </c>
      <c r="O780" s="92" t="s">
        <v>3293</v>
      </c>
    </row>
    <row r="781" spans="1:15" ht="24" customHeight="1">
      <c r="A781" s="92" t="s">
        <v>3093</v>
      </c>
      <c r="B781" s="151" t="s">
        <v>1089</v>
      </c>
      <c r="C781" s="151" t="s">
        <v>3094</v>
      </c>
      <c r="D781" s="151" t="s">
        <v>1091</v>
      </c>
      <c r="E781" s="152" t="s">
        <v>1109</v>
      </c>
      <c r="F781" s="92" t="s">
        <v>1605</v>
      </c>
      <c r="G781" s="92" t="s">
        <v>1093</v>
      </c>
      <c r="H781" s="92" t="s">
        <v>7593</v>
      </c>
      <c r="I781" s="92" t="s">
        <v>1093</v>
      </c>
      <c r="J781" s="92" t="s">
        <v>7594</v>
      </c>
      <c r="K781" s="92" t="s">
        <v>1093</v>
      </c>
      <c r="L781" s="157">
        <v>10176.540000000001</v>
      </c>
      <c r="M781" s="92" t="s">
        <v>2711</v>
      </c>
      <c r="N781" s="157">
        <v>288049024.30220097</v>
      </c>
      <c r="O781" s="92" t="s">
        <v>3293</v>
      </c>
    </row>
    <row r="782" spans="1:15" ht="36" customHeight="1">
      <c r="A782" s="92" t="s">
        <v>3096</v>
      </c>
      <c r="B782" s="151" t="s">
        <v>1089</v>
      </c>
      <c r="C782" s="151" t="s">
        <v>3097</v>
      </c>
      <c r="D782" s="151" t="s">
        <v>1091</v>
      </c>
      <c r="E782" s="152" t="s">
        <v>1109</v>
      </c>
      <c r="F782" s="92" t="s">
        <v>1119</v>
      </c>
      <c r="G782" s="92" t="s">
        <v>1093</v>
      </c>
      <c r="H782" s="92" t="s">
        <v>7595</v>
      </c>
      <c r="I782" s="92" t="s">
        <v>1093</v>
      </c>
      <c r="J782" s="92" t="s">
        <v>7596</v>
      </c>
      <c r="K782" s="92" t="s">
        <v>1093</v>
      </c>
      <c r="L782" s="157">
        <v>10152.14</v>
      </c>
      <c r="M782" s="92" t="s">
        <v>2711</v>
      </c>
      <c r="N782" s="157">
        <v>288059176.44220102</v>
      </c>
      <c r="O782" s="92" t="s">
        <v>3293</v>
      </c>
    </row>
    <row r="783" spans="1:15" ht="24" customHeight="1">
      <c r="A783" s="92" t="s">
        <v>7597</v>
      </c>
      <c r="B783" s="151" t="s">
        <v>1089</v>
      </c>
      <c r="C783" s="151" t="s">
        <v>3100</v>
      </c>
      <c r="D783" s="151" t="s">
        <v>1311</v>
      </c>
      <c r="E783" s="152" t="s">
        <v>1312</v>
      </c>
      <c r="F783" s="92" t="s">
        <v>1097</v>
      </c>
      <c r="G783" s="92" t="s">
        <v>1093</v>
      </c>
      <c r="H783" s="92" t="s">
        <v>7598</v>
      </c>
      <c r="I783" s="92" t="s">
        <v>1093</v>
      </c>
      <c r="J783" s="92" t="s">
        <v>7598</v>
      </c>
      <c r="K783" s="92" t="s">
        <v>1093</v>
      </c>
      <c r="L783" s="157">
        <v>10081.67</v>
      </c>
      <c r="M783" s="92" t="s">
        <v>2711</v>
      </c>
      <c r="N783" s="157">
        <v>288069258.11220098</v>
      </c>
      <c r="O783" s="92" t="s">
        <v>3307</v>
      </c>
    </row>
    <row r="784" spans="1:15" ht="96" customHeight="1">
      <c r="A784" s="92" t="s">
        <v>2905</v>
      </c>
      <c r="B784" s="151" t="s">
        <v>1558</v>
      </c>
      <c r="C784" s="151" t="s">
        <v>2906</v>
      </c>
      <c r="D784" s="151" t="s">
        <v>1091</v>
      </c>
      <c r="E784" s="152" t="s">
        <v>1225</v>
      </c>
      <c r="F784" s="92" t="s">
        <v>2907</v>
      </c>
      <c r="G784" s="92" t="s">
        <v>1093</v>
      </c>
      <c r="H784" s="92" t="s">
        <v>7599</v>
      </c>
      <c r="I784" s="92" t="s">
        <v>1093</v>
      </c>
      <c r="J784" s="92" t="s">
        <v>7600</v>
      </c>
      <c r="K784" s="92" t="s">
        <v>1093</v>
      </c>
      <c r="L784" s="157">
        <v>10030.11968</v>
      </c>
      <c r="M784" s="92" t="s">
        <v>2711</v>
      </c>
      <c r="N784" s="157">
        <v>288079288.23188102</v>
      </c>
      <c r="O784" s="92" t="s">
        <v>3307</v>
      </c>
    </row>
    <row r="785" spans="1:15" ht="24" customHeight="1">
      <c r="A785" s="92" t="s">
        <v>3115</v>
      </c>
      <c r="B785" s="151" t="s">
        <v>1101</v>
      </c>
      <c r="C785" s="151" t="s">
        <v>3116</v>
      </c>
      <c r="D785" s="151" t="s">
        <v>1091</v>
      </c>
      <c r="E785" s="152" t="s">
        <v>1167</v>
      </c>
      <c r="F785" s="92" t="s">
        <v>3117</v>
      </c>
      <c r="G785" s="92" t="s">
        <v>1093</v>
      </c>
      <c r="H785" s="92" t="s">
        <v>7601</v>
      </c>
      <c r="I785" s="92" t="s">
        <v>1093</v>
      </c>
      <c r="J785" s="92" t="s">
        <v>7602</v>
      </c>
      <c r="K785" s="92" t="s">
        <v>1093</v>
      </c>
      <c r="L785" s="157">
        <v>10003.723267199999</v>
      </c>
      <c r="M785" s="92" t="s">
        <v>2711</v>
      </c>
      <c r="N785" s="157">
        <v>288089291.95514798</v>
      </c>
      <c r="O785" s="92" t="s">
        <v>3307</v>
      </c>
    </row>
    <row r="786" spans="1:15" ht="24" customHeight="1">
      <c r="A786" s="92" t="s">
        <v>3049</v>
      </c>
      <c r="B786" s="151" t="s">
        <v>1089</v>
      </c>
      <c r="C786" s="151" t="s">
        <v>1993</v>
      </c>
      <c r="D786" s="151" t="s">
        <v>1095</v>
      </c>
      <c r="E786" s="152" t="s">
        <v>1096</v>
      </c>
      <c r="F786" s="92" t="s">
        <v>1097</v>
      </c>
      <c r="G786" s="92" t="s">
        <v>1093</v>
      </c>
      <c r="H786" s="92" t="s">
        <v>7603</v>
      </c>
      <c r="I786" s="92" t="s">
        <v>1093</v>
      </c>
      <c r="J786" s="92" t="s">
        <v>7603</v>
      </c>
      <c r="K786" s="92" t="s">
        <v>1093</v>
      </c>
      <c r="L786" s="157">
        <v>10000</v>
      </c>
      <c r="M786" s="92" t="s">
        <v>2711</v>
      </c>
      <c r="N786" s="157">
        <v>288099291.95514798</v>
      </c>
      <c r="O786" s="92" t="s">
        <v>3322</v>
      </c>
    </row>
    <row r="787" spans="1:15" ht="24" customHeight="1">
      <c r="A787" s="92" t="s">
        <v>3148</v>
      </c>
      <c r="B787" s="151" t="s">
        <v>1101</v>
      </c>
      <c r="C787" s="151" t="s">
        <v>3149</v>
      </c>
      <c r="D787" s="151" t="s">
        <v>1091</v>
      </c>
      <c r="E787" s="152" t="s">
        <v>1160</v>
      </c>
      <c r="F787" s="92" t="s">
        <v>3150</v>
      </c>
      <c r="G787" s="92" t="s">
        <v>1093</v>
      </c>
      <c r="H787" s="92" t="s">
        <v>7604</v>
      </c>
      <c r="I787" s="92" t="s">
        <v>1093</v>
      </c>
      <c r="J787" s="92" t="s">
        <v>7605</v>
      </c>
      <c r="K787" s="92" t="s">
        <v>1093</v>
      </c>
      <c r="L787" s="157">
        <v>9975.8304000000007</v>
      </c>
      <c r="M787" s="92" t="s">
        <v>2711</v>
      </c>
      <c r="N787" s="157">
        <v>288109267.78554797</v>
      </c>
      <c r="O787" s="92" t="s">
        <v>3322</v>
      </c>
    </row>
    <row r="788" spans="1:15" ht="24" customHeight="1">
      <c r="A788" s="92" t="s">
        <v>3200</v>
      </c>
      <c r="B788" s="151" t="s">
        <v>1101</v>
      </c>
      <c r="C788" s="151" t="s">
        <v>3201</v>
      </c>
      <c r="D788" s="151" t="s">
        <v>513</v>
      </c>
      <c r="E788" s="152" t="s">
        <v>1096</v>
      </c>
      <c r="F788" s="92" t="s">
        <v>3202</v>
      </c>
      <c r="G788" s="92" t="s">
        <v>534</v>
      </c>
      <c r="H788" s="92" t="s">
        <v>7606</v>
      </c>
      <c r="I788" s="92" t="s">
        <v>4809</v>
      </c>
      <c r="J788" s="92" t="s">
        <v>7607</v>
      </c>
      <c r="K788" s="92" t="s">
        <v>1217</v>
      </c>
      <c r="L788" s="157">
        <v>9889.2081126853172</v>
      </c>
      <c r="M788" s="92" t="s">
        <v>2711</v>
      </c>
      <c r="N788" s="157">
        <v>288119156.99366099</v>
      </c>
      <c r="O788" s="92" t="s">
        <v>3322</v>
      </c>
    </row>
    <row r="789" spans="1:15" ht="24" customHeight="1">
      <c r="A789" s="92" t="s">
        <v>3352</v>
      </c>
      <c r="B789" s="151" t="s">
        <v>1101</v>
      </c>
      <c r="C789" s="151" t="s">
        <v>3353</v>
      </c>
      <c r="D789" s="151" t="s">
        <v>1091</v>
      </c>
      <c r="E789" s="152" t="s">
        <v>1523</v>
      </c>
      <c r="F789" s="92" t="s">
        <v>7608</v>
      </c>
      <c r="G789" s="92" t="s">
        <v>1093</v>
      </c>
      <c r="H789" s="92" t="s">
        <v>7609</v>
      </c>
      <c r="I789" s="92" t="s">
        <v>1093</v>
      </c>
      <c r="J789" s="92" t="s">
        <v>7610</v>
      </c>
      <c r="K789" s="92" t="s">
        <v>1093</v>
      </c>
      <c r="L789" s="157">
        <v>9772.3781600337206</v>
      </c>
      <c r="M789" s="92" t="s">
        <v>2711</v>
      </c>
      <c r="N789" s="157">
        <v>288128929.37182099</v>
      </c>
      <c r="O789" s="92" t="s">
        <v>3335</v>
      </c>
    </row>
    <row r="790" spans="1:15" ht="24" customHeight="1">
      <c r="A790" s="92" t="s">
        <v>3134</v>
      </c>
      <c r="B790" s="151" t="s">
        <v>1089</v>
      </c>
      <c r="C790" s="151" t="s">
        <v>3135</v>
      </c>
      <c r="D790" s="151" t="s">
        <v>1091</v>
      </c>
      <c r="E790" s="152" t="s">
        <v>1109</v>
      </c>
      <c r="F790" s="92" t="s">
        <v>1119</v>
      </c>
      <c r="G790" s="92" t="s">
        <v>1093</v>
      </c>
      <c r="H790" s="92" t="s">
        <v>7611</v>
      </c>
      <c r="I790" s="92" t="s">
        <v>1093</v>
      </c>
      <c r="J790" s="92" t="s">
        <v>7612</v>
      </c>
      <c r="K790" s="92" t="s">
        <v>1093</v>
      </c>
      <c r="L790" s="157">
        <v>9766.08</v>
      </c>
      <c r="M790" s="92" t="s">
        <v>2711</v>
      </c>
      <c r="N790" s="157">
        <v>288138695.45182103</v>
      </c>
      <c r="O790" s="92" t="s">
        <v>3335</v>
      </c>
    </row>
    <row r="791" spans="1:15" ht="24" customHeight="1">
      <c r="A791" s="92" t="s">
        <v>3255</v>
      </c>
      <c r="B791" s="151" t="s">
        <v>1089</v>
      </c>
      <c r="C791" s="151" t="s">
        <v>3256</v>
      </c>
      <c r="D791" s="151" t="s">
        <v>1311</v>
      </c>
      <c r="E791" s="152" t="s">
        <v>1312</v>
      </c>
      <c r="F791" s="92" t="s">
        <v>1097</v>
      </c>
      <c r="G791" s="92" t="s">
        <v>1093</v>
      </c>
      <c r="H791" s="92" t="s">
        <v>3154</v>
      </c>
      <c r="I791" s="92" t="s">
        <v>1093</v>
      </c>
      <c r="J791" s="92" t="s">
        <v>3154</v>
      </c>
      <c r="K791" s="92" t="s">
        <v>1093</v>
      </c>
      <c r="L791" s="157">
        <v>9705.48</v>
      </c>
      <c r="M791" s="92" t="s">
        <v>2711</v>
      </c>
      <c r="N791" s="157">
        <v>288148400.93182099</v>
      </c>
      <c r="O791" s="92" t="s">
        <v>3335</v>
      </c>
    </row>
    <row r="792" spans="1:15" ht="24" customHeight="1">
      <c r="A792" s="92" t="s">
        <v>3257</v>
      </c>
      <c r="B792" s="151" t="s">
        <v>1089</v>
      </c>
      <c r="C792" s="151" t="s">
        <v>3258</v>
      </c>
      <c r="D792" s="151" t="s">
        <v>1311</v>
      </c>
      <c r="E792" s="152" t="s">
        <v>1312</v>
      </c>
      <c r="F792" s="92" t="s">
        <v>1097</v>
      </c>
      <c r="G792" s="92" t="s">
        <v>1093</v>
      </c>
      <c r="H792" s="92" t="s">
        <v>3154</v>
      </c>
      <c r="I792" s="92" t="s">
        <v>1093</v>
      </c>
      <c r="J792" s="92" t="s">
        <v>3154</v>
      </c>
      <c r="K792" s="92" t="s">
        <v>1093</v>
      </c>
      <c r="L792" s="157">
        <v>9705.48</v>
      </c>
      <c r="M792" s="92" t="s">
        <v>2711</v>
      </c>
      <c r="N792" s="157">
        <v>288158106.41182101</v>
      </c>
      <c r="O792" s="92" t="s">
        <v>3343</v>
      </c>
    </row>
    <row r="793" spans="1:15" ht="24" customHeight="1">
      <c r="A793" s="92" t="s">
        <v>3260</v>
      </c>
      <c r="B793" s="151" t="s">
        <v>1089</v>
      </c>
      <c r="C793" s="151" t="s">
        <v>3261</v>
      </c>
      <c r="D793" s="151" t="s">
        <v>1311</v>
      </c>
      <c r="E793" s="152" t="s">
        <v>1312</v>
      </c>
      <c r="F793" s="92" t="s">
        <v>1097</v>
      </c>
      <c r="G793" s="92" t="s">
        <v>1093</v>
      </c>
      <c r="H793" s="92" t="s">
        <v>3154</v>
      </c>
      <c r="I793" s="92" t="s">
        <v>1093</v>
      </c>
      <c r="J793" s="92" t="s">
        <v>3154</v>
      </c>
      <c r="K793" s="92" t="s">
        <v>1093</v>
      </c>
      <c r="L793" s="157">
        <v>9705.48</v>
      </c>
      <c r="M793" s="92" t="s">
        <v>2711</v>
      </c>
      <c r="N793" s="157">
        <v>288167811.89182103</v>
      </c>
      <c r="O793" s="92" t="s">
        <v>3343</v>
      </c>
    </row>
    <row r="794" spans="1:15" ht="24" customHeight="1">
      <c r="A794" s="92" t="s">
        <v>3265</v>
      </c>
      <c r="B794" s="151" t="s">
        <v>1089</v>
      </c>
      <c r="C794" s="151" t="s">
        <v>3266</v>
      </c>
      <c r="D794" s="151" t="s">
        <v>1095</v>
      </c>
      <c r="E794" s="152" t="s">
        <v>1096</v>
      </c>
      <c r="F794" s="92" t="s">
        <v>2499</v>
      </c>
      <c r="G794" s="92" t="s">
        <v>1093</v>
      </c>
      <c r="H794" s="92" t="s">
        <v>3267</v>
      </c>
      <c r="I794" s="92" t="s">
        <v>1093</v>
      </c>
      <c r="J794" s="92" t="s">
        <v>3268</v>
      </c>
      <c r="K794" s="92" t="s">
        <v>1093</v>
      </c>
      <c r="L794" s="157">
        <v>9680</v>
      </c>
      <c r="M794" s="92" t="s">
        <v>2711</v>
      </c>
      <c r="N794" s="157">
        <v>288177491.89182103</v>
      </c>
      <c r="O794" s="92" t="s">
        <v>3343</v>
      </c>
    </row>
    <row r="795" spans="1:15" ht="24" customHeight="1">
      <c r="A795" s="92" t="s">
        <v>3186</v>
      </c>
      <c r="B795" s="151" t="s">
        <v>1101</v>
      </c>
      <c r="C795" s="151" t="s">
        <v>3187</v>
      </c>
      <c r="D795" s="151" t="s">
        <v>1091</v>
      </c>
      <c r="E795" s="152" t="s">
        <v>1109</v>
      </c>
      <c r="F795" s="92" t="s">
        <v>1751</v>
      </c>
      <c r="G795" s="92" t="s">
        <v>1093</v>
      </c>
      <c r="H795" s="92" t="s">
        <v>7613</v>
      </c>
      <c r="I795" s="92" t="s">
        <v>1093</v>
      </c>
      <c r="J795" s="92" t="s">
        <v>7614</v>
      </c>
      <c r="K795" s="92" t="s">
        <v>1093</v>
      </c>
      <c r="L795" s="157">
        <v>9660.9325000000008</v>
      </c>
      <c r="M795" s="92" t="s">
        <v>2711</v>
      </c>
      <c r="N795" s="157">
        <v>288187152.82432097</v>
      </c>
      <c r="O795" s="92" t="s">
        <v>3351</v>
      </c>
    </row>
    <row r="796" spans="1:15" ht="96" customHeight="1">
      <c r="A796" s="92" t="s">
        <v>3136</v>
      </c>
      <c r="B796" s="151" t="s">
        <v>1126</v>
      </c>
      <c r="C796" s="151" t="s">
        <v>3137</v>
      </c>
      <c r="D796" s="151" t="s">
        <v>1091</v>
      </c>
      <c r="E796" s="152" t="s">
        <v>1195</v>
      </c>
      <c r="F796" s="92" t="s">
        <v>3138</v>
      </c>
      <c r="G796" s="92" t="s">
        <v>1093</v>
      </c>
      <c r="H796" s="92" t="s">
        <v>7615</v>
      </c>
      <c r="I796" s="92" t="s">
        <v>1093</v>
      </c>
      <c r="J796" s="92" t="s">
        <v>7616</v>
      </c>
      <c r="K796" s="92" t="s">
        <v>1093</v>
      </c>
      <c r="L796" s="157">
        <v>9653.6584533599998</v>
      </c>
      <c r="M796" s="92" t="s">
        <v>2711</v>
      </c>
      <c r="N796" s="157">
        <v>288196806.48277402</v>
      </c>
      <c r="O796" s="92" t="s">
        <v>3351</v>
      </c>
    </row>
    <row r="797" spans="1:15" ht="24" customHeight="1">
      <c r="A797" s="92" t="s">
        <v>3274</v>
      </c>
      <c r="B797" s="151" t="s">
        <v>1089</v>
      </c>
      <c r="C797" s="151" t="s">
        <v>3275</v>
      </c>
      <c r="D797" s="151" t="s">
        <v>1311</v>
      </c>
      <c r="E797" s="152" t="s">
        <v>1312</v>
      </c>
      <c r="F797" s="92" t="s">
        <v>1313</v>
      </c>
      <c r="G797" s="92" t="s">
        <v>1093</v>
      </c>
      <c r="H797" s="92" t="s">
        <v>3276</v>
      </c>
      <c r="I797" s="92" t="s">
        <v>1093</v>
      </c>
      <c r="J797" s="92" t="s">
        <v>3277</v>
      </c>
      <c r="K797" s="92" t="s">
        <v>1093</v>
      </c>
      <c r="L797" s="157">
        <v>9570.2970000000005</v>
      </c>
      <c r="M797" s="92" t="s">
        <v>2711</v>
      </c>
      <c r="N797" s="157">
        <v>288206376.77977401</v>
      </c>
      <c r="O797" s="92" t="s">
        <v>3351</v>
      </c>
    </row>
    <row r="798" spans="1:15" ht="36" customHeight="1">
      <c r="A798" s="92" t="s">
        <v>3297</v>
      </c>
      <c r="B798" s="151" t="s">
        <v>1089</v>
      </c>
      <c r="C798" s="151" t="s">
        <v>3298</v>
      </c>
      <c r="D798" s="151" t="s">
        <v>1311</v>
      </c>
      <c r="E798" s="152" t="s">
        <v>1312</v>
      </c>
      <c r="F798" s="92" t="s">
        <v>1097</v>
      </c>
      <c r="G798" s="92" t="s">
        <v>1093</v>
      </c>
      <c r="H798" s="92" t="s">
        <v>3299</v>
      </c>
      <c r="I798" s="92" t="s">
        <v>1093</v>
      </c>
      <c r="J798" s="92" t="s">
        <v>3299</v>
      </c>
      <c r="K798" s="92" t="s">
        <v>1093</v>
      </c>
      <c r="L798" s="157">
        <v>9468.6299999999992</v>
      </c>
      <c r="M798" s="92" t="s">
        <v>2711</v>
      </c>
      <c r="N798" s="157">
        <v>288215845.40977401</v>
      </c>
      <c r="O798" s="92" t="s">
        <v>3358</v>
      </c>
    </row>
    <row r="799" spans="1:15" ht="24" customHeight="1">
      <c r="A799" s="92" t="s">
        <v>3146</v>
      </c>
      <c r="B799" s="151" t="s">
        <v>1089</v>
      </c>
      <c r="C799" s="151" t="s">
        <v>2942</v>
      </c>
      <c r="D799" s="151" t="s">
        <v>1091</v>
      </c>
      <c r="E799" s="152" t="s">
        <v>1096</v>
      </c>
      <c r="F799" s="92" t="s">
        <v>1792</v>
      </c>
      <c r="G799" s="92" t="s">
        <v>1093</v>
      </c>
      <c r="H799" s="92" t="s">
        <v>7617</v>
      </c>
      <c r="I799" s="92" t="s">
        <v>1093</v>
      </c>
      <c r="J799" s="92" t="s">
        <v>7618</v>
      </c>
      <c r="K799" s="92" t="s">
        <v>1093</v>
      </c>
      <c r="L799" s="157">
        <v>9421.5</v>
      </c>
      <c r="M799" s="92" t="s">
        <v>2711</v>
      </c>
      <c r="N799" s="157">
        <v>288225266.90977401</v>
      </c>
      <c r="O799" s="92" t="s">
        <v>3358</v>
      </c>
    </row>
    <row r="800" spans="1:15" ht="24" customHeight="1">
      <c r="A800" s="92" t="s">
        <v>3300</v>
      </c>
      <c r="B800" s="151" t="s">
        <v>1089</v>
      </c>
      <c r="C800" s="151" t="s">
        <v>3301</v>
      </c>
      <c r="D800" s="151" t="s">
        <v>1311</v>
      </c>
      <c r="E800" s="152" t="s">
        <v>1312</v>
      </c>
      <c r="F800" s="92" t="s">
        <v>1313</v>
      </c>
      <c r="G800" s="92" t="s">
        <v>1093</v>
      </c>
      <c r="H800" s="92" t="s">
        <v>3302</v>
      </c>
      <c r="I800" s="92" t="s">
        <v>1093</v>
      </c>
      <c r="J800" s="92" t="s">
        <v>3303</v>
      </c>
      <c r="K800" s="92" t="s">
        <v>1093</v>
      </c>
      <c r="L800" s="157">
        <v>9394.7479999999996</v>
      </c>
      <c r="M800" s="92" t="s">
        <v>2711</v>
      </c>
      <c r="N800" s="157">
        <v>288234661.65777397</v>
      </c>
      <c r="O800" s="92" t="s">
        <v>3358</v>
      </c>
    </row>
    <row r="801" spans="1:15" ht="24" customHeight="1">
      <c r="A801" s="92" t="s">
        <v>3132</v>
      </c>
      <c r="B801" s="151" t="s">
        <v>1089</v>
      </c>
      <c r="C801" s="151" t="s">
        <v>3133</v>
      </c>
      <c r="D801" s="151" t="s">
        <v>1103</v>
      </c>
      <c r="E801" s="152" t="s">
        <v>1096</v>
      </c>
      <c r="F801" s="92" t="s">
        <v>1119</v>
      </c>
      <c r="G801" s="92" t="s">
        <v>1093</v>
      </c>
      <c r="H801" s="92" t="s">
        <v>7619</v>
      </c>
      <c r="I801" s="92" t="s">
        <v>1093</v>
      </c>
      <c r="J801" s="92" t="s">
        <v>7620</v>
      </c>
      <c r="K801" s="92" t="s">
        <v>1093</v>
      </c>
      <c r="L801" s="157">
        <v>9379.42</v>
      </c>
      <c r="M801" s="92" t="s">
        <v>2711</v>
      </c>
      <c r="N801" s="157">
        <v>288244041.07777399</v>
      </c>
      <c r="O801" s="92" t="s">
        <v>3369</v>
      </c>
    </row>
    <row r="802" spans="1:15" ht="24" customHeight="1">
      <c r="A802" s="92" t="s">
        <v>3308</v>
      </c>
      <c r="B802" s="151" t="s">
        <v>1089</v>
      </c>
      <c r="C802" s="151" t="s">
        <v>3309</v>
      </c>
      <c r="D802" s="151" t="s">
        <v>1311</v>
      </c>
      <c r="E802" s="152" t="s">
        <v>1312</v>
      </c>
      <c r="F802" s="92" t="s">
        <v>1313</v>
      </c>
      <c r="G802" s="92" t="s">
        <v>1093</v>
      </c>
      <c r="H802" s="92" t="s">
        <v>3310</v>
      </c>
      <c r="I802" s="92" t="s">
        <v>1093</v>
      </c>
      <c r="J802" s="92" t="s">
        <v>3311</v>
      </c>
      <c r="K802" s="92" t="s">
        <v>1093</v>
      </c>
      <c r="L802" s="157">
        <v>9247.6779999999999</v>
      </c>
      <c r="M802" s="92" t="s">
        <v>2711</v>
      </c>
      <c r="N802" s="157">
        <v>288253288.75577402</v>
      </c>
      <c r="O802" s="92" t="s">
        <v>3369</v>
      </c>
    </row>
    <row r="803" spans="1:15" ht="24" customHeight="1">
      <c r="A803" s="92" t="s">
        <v>3312</v>
      </c>
      <c r="B803" s="151" t="s">
        <v>1089</v>
      </c>
      <c r="C803" s="151" t="s">
        <v>3313</v>
      </c>
      <c r="D803" s="151" t="s">
        <v>1311</v>
      </c>
      <c r="E803" s="152" t="s">
        <v>1312</v>
      </c>
      <c r="F803" s="92" t="s">
        <v>1313</v>
      </c>
      <c r="G803" s="92" t="s">
        <v>1093</v>
      </c>
      <c r="H803" s="92" t="s">
        <v>3310</v>
      </c>
      <c r="I803" s="92" t="s">
        <v>1093</v>
      </c>
      <c r="J803" s="92" t="s">
        <v>3311</v>
      </c>
      <c r="K803" s="92" t="s">
        <v>1093</v>
      </c>
      <c r="L803" s="157">
        <v>9247.6779999999999</v>
      </c>
      <c r="M803" s="92" t="s">
        <v>2711</v>
      </c>
      <c r="N803" s="157">
        <v>288262536.43377399</v>
      </c>
      <c r="O803" s="92" t="s">
        <v>3369</v>
      </c>
    </row>
    <row r="804" spans="1:15" ht="24" customHeight="1">
      <c r="A804" s="92" t="s">
        <v>3314</v>
      </c>
      <c r="B804" s="151" t="s">
        <v>1089</v>
      </c>
      <c r="C804" s="151" t="s">
        <v>3315</v>
      </c>
      <c r="D804" s="151" t="s">
        <v>1095</v>
      </c>
      <c r="E804" s="152" t="s">
        <v>1195</v>
      </c>
      <c r="F804" s="92" t="s">
        <v>3316</v>
      </c>
      <c r="G804" s="92" t="s">
        <v>1093</v>
      </c>
      <c r="H804" s="92" t="s">
        <v>3317</v>
      </c>
      <c r="I804" s="92" t="s">
        <v>1093</v>
      </c>
      <c r="J804" s="92" t="s">
        <v>3318</v>
      </c>
      <c r="K804" s="92" t="s">
        <v>1093</v>
      </c>
      <c r="L804" s="157">
        <v>9240</v>
      </c>
      <c r="M804" s="92" t="s">
        <v>2711</v>
      </c>
      <c r="N804" s="157">
        <v>288271776.43377399</v>
      </c>
      <c r="O804" s="92" t="s">
        <v>3384</v>
      </c>
    </row>
    <row r="805" spans="1:15" ht="24" customHeight="1">
      <c r="A805" s="92" t="s">
        <v>3319</v>
      </c>
      <c r="B805" s="151" t="s">
        <v>1089</v>
      </c>
      <c r="C805" s="151" t="s">
        <v>3320</v>
      </c>
      <c r="D805" s="151" t="s">
        <v>1095</v>
      </c>
      <c r="E805" s="152" t="s">
        <v>1096</v>
      </c>
      <c r="F805" s="92" t="s">
        <v>2499</v>
      </c>
      <c r="G805" s="92" t="s">
        <v>1093</v>
      </c>
      <c r="H805" s="92" t="s">
        <v>3321</v>
      </c>
      <c r="I805" s="92" t="s">
        <v>1093</v>
      </c>
      <c r="J805" s="92" t="s">
        <v>3318</v>
      </c>
      <c r="K805" s="92" t="s">
        <v>1093</v>
      </c>
      <c r="L805" s="157">
        <v>9240</v>
      </c>
      <c r="M805" s="92" t="s">
        <v>2711</v>
      </c>
      <c r="N805" s="157">
        <v>288281016.43377399</v>
      </c>
      <c r="O805" s="92" t="s">
        <v>3384</v>
      </c>
    </row>
    <row r="806" spans="1:15" ht="60" customHeight="1">
      <c r="A806" s="92" t="s">
        <v>10015</v>
      </c>
      <c r="B806" s="151" t="s">
        <v>1101</v>
      </c>
      <c r="C806" s="151" t="s">
        <v>10016</v>
      </c>
      <c r="D806" s="151" t="s">
        <v>1091</v>
      </c>
      <c r="E806" s="152" t="s">
        <v>1131</v>
      </c>
      <c r="F806" s="92" t="s">
        <v>10017</v>
      </c>
      <c r="G806" s="92" t="s">
        <v>1093</v>
      </c>
      <c r="H806" s="92" t="s">
        <v>10018</v>
      </c>
      <c r="I806" s="92" t="s">
        <v>1093</v>
      </c>
      <c r="J806" s="92" t="s">
        <v>10019</v>
      </c>
      <c r="K806" s="92" t="s">
        <v>1093</v>
      </c>
      <c r="L806" s="157">
        <v>9219.3559456067997</v>
      </c>
      <c r="M806" s="92" t="s">
        <v>2711</v>
      </c>
      <c r="N806" s="157">
        <v>288290235.78972</v>
      </c>
      <c r="O806" s="92" t="s">
        <v>3384</v>
      </c>
    </row>
    <row r="807" spans="1:15" ht="24" customHeight="1">
      <c r="A807" s="92" t="s">
        <v>3182</v>
      </c>
      <c r="B807" s="151" t="s">
        <v>1089</v>
      </c>
      <c r="C807" s="151" t="s">
        <v>3183</v>
      </c>
      <c r="D807" s="151" t="s">
        <v>1091</v>
      </c>
      <c r="E807" s="152" t="s">
        <v>1225</v>
      </c>
      <c r="F807" s="92" t="s">
        <v>3184</v>
      </c>
      <c r="G807" s="92" t="s">
        <v>1093</v>
      </c>
      <c r="H807" s="92" t="s">
        <v>7621</v>
      </c>
      <c r="I807" s="92" t="s">
        <v>1093</v>
      </c>
      <c r="J807" s="92" t="s">
        <v>7622</v>
      </c>
      <c r="K807" s="92" t="s">
        <v>1093</v>
      </c>
      <c r="L807" s="157">
        <v>9055.7591759999996</v>
      </c>
      <c r="M807" s="92" t="s">
        <v>2711</v>
      </c>
      <c r="N807" s="157">
        <v>288299291.54889601</v>
      </c>
      <c r="O807" s="92" t="s">
        <v>3384</v>
      </c>
    </row>
    <row r="808" spans="1:15" ht="24" customHeight="1">
      <c r="A808" s="92" t="s">
        <v>3178</v>
      </c>
      <c r="B808" s="151" t="s">
        <v>1126</v>
      </c>
      <c r="C808" s="151" t="s">
        <v>3179</v>
      </c>
      <c r="D808" s="151" t="s">
        <v>1091</v>
      </c>
      <c r="E808" s="152" t="s">
        <v>1195</v>
      </c>
      <c r="F808" s="92" t="s">
        <v>3180</v>
      </c>
      <c r="G808" s="92" t="s">
        <v>1093</v>
      </c>
      <c r="H808" s="92" t="s">
        <v>7623</v>
      </c>
      <c r="I808" s="92" t="s">
        <v>1093</v>
      </c>
      <c r="J808" s="92" t="s">
        <v>7624</v>
      </c>
      <c r="K808" s="92" t="s">
        <v>1093</v>
      </c>
      <c r="L808" s="157">
        <v>9051.5875520000009</v>
      </c>
      <c r="M808" s="92" t="s">
        <v>2711</v>
      </c>
      <c r="N808" s="157">
        <v>288308343.13644803</v>
      </c>
      <c r="O808" s="92" t="s">
        <v>3398</v>
      </c>
    </row>
    <row r="809" spans="1:15" ht="24" customHeight="1">
      <c r="A809" s="92" t="s">
        <v>2597</v>
      </c>
      <c r="B809" s="151" t="s">
        <v>1126</v>
      </c>
      <c r="C809" s="151" t="s">
        <v>2598</v>
      </c>
      <c r="D809" s="151" t="s">
        <v>1091</v>
      </c>
      <c r="E809" s="152" t="s">
        <v>1195</v>
      </c>
      <c r="F809" s="92" t="s">
        <v>10020</v>
      </c>
      <c r="G809" s="92" t="s">
        <v>1093</v>
      </c>
      <c r="H809" s="92" t="s">
        <v>7544</v>
      </c>
      <c r="I809" s="92" t="s">
        <v>1093</v>
      </c>
      <c r="J809" s="92" t="s">
        <v>10021</v>
      </c>
      <c r="K809" s="92" t="s">
        <v>1093</v>
      </c>
      <c r="L809" s="157">
        <v>8988.9844176000006</v>
      </c>
      <c r="M809" s="92" t="s">
        <v>2711</v>
      </c>
      <c r="N809" s="157">
        <v>288317332.120866</v>
      </c>
      <c r="O809" s="92" t="s">
        <v>3398</v>
      </c>
    </row>
    <row r="810" spans="1:15" ht="24" customHeight="1">
      <c r="A810" s="92" t="s">
        <v>3143</v>
      </c>
      <c r="B810" s="151" t="s">
        <v>1089</v>
      </c>
      <c r="C810" s="151" t="s">
        <v>3144</v>
      </c>
      <c r="D810" s="151" t="s">
        <v>1103</v>
      </c>
      <c r="E810" s="152" t="s">
        <v>1160</v>
      </c>
      <c r="F810" s="92" t="s">
        <v>3145</v>
      </c>
      <c r="G810" s="92" t="s">
        <v>1093</v>
      </c>
      <c r="H810" s="92" t="s">
        <v>7625</v>
      </c>
      <c r="I810" s="92" t="s">
        <v>1093</v>
      </c>
      <c r="J810" s="92" t="s">
        <v>7626</v>
      </c>
      <c r="K810" s="92" t="s">
        <v>1093</v>
      </c>
      <c r="L810" s="157">
        <v>8981.7000000000007</v>
      </c>
      <c r="M810" s="92" t="s">
        <v>2711</v>
      </c>
      <c r="N810" s="157">
        <v>288326313.82086599</v>
      </c>
      <c r="O810" s="92" t="s">
        <v>3398</v>
      </c>
    </row>
    <row r="811" spans="1:15" ht="24" customHeight="1">
      <c r="A811" s="92" t="s">
        <v>3188</v>
      </c>
      <c r="B811" s="151" t="s">
        <v>1089</v>
      </c>
      <c r="C811" s="151" t="s">
        <v>3189</v>
      </c>
      <c r="D811" s="151" t="s">
        <v>1091</v>
      </c>
      <c r="E811" s="152" t="s">
        <v>1109</v>
      </c>
      <c r="F811" s="92" t="s">
        <v>1097</v>
      </c>
      <c r="G811" s="92" t="s">
        <v>1093</v>
      </c>
      <c r="H811" s="92" t="s">
        <v>7627</v>
      </c>
      <c r="I811" s="92" t="s">
        <v>1093</v>
      </c>
      <c r="J811" s="92" t="s">
        <v>7627</v>
      </c>
      <c r="K811" s="92" t="s">
        <v>1093</v>
      </c>
      <c r="L811" s="157">
        <v>8967.33</v>
      </c>
      <c r="M811" s="92" t="s">
        <v>2711</v>
      </c>
      <c r="N811" s="157">
        <v>288335281.15086597</v>
      </c>
      <c r="O811" s="92" t="s">
        <v>3412</v>
      </c>
    </row>
    <row r="812" spans="1:15" ht="24" customHeight="1">
      <c r="A812" s="92" t="s">
        <v>3206</v>
      </c>
      <c r="B812" s="151" t="s">
        <v>1126</v>
      </c>
      <c r="C812" s="151" t="s">
        <v>3207</v>
      </c>
      <c r="D812" s="151" t="s">
        <v>1091</v>
      </c>
      <c r="E812" s="152" t="s">
        <v>1137</v>
      </c>
      <c r="F812" s="92" t="s">
        <v>3208</v>
      </c>
      <c r="G812" s="92" t="s">
        <v>1093</v>
      </c>
      <c r="H812" s="92" t="s">
        <v>7628</v>
      </c>
      <c r="I812" s="92" t="s">
        <v>1093</v>
      </c>
      <c r="J812" s="92" t="s">
        <v>7629</v>
      </c>
      <c r="K812" s="92" t="s">
        <v>1093</v>
      </c>
      <c r="L812" s="157">
        <v>8842.8698000000004</v>
      </c>
      <c r="M812" s="92" t="s">
        <v>2711</v>
      </c>
      <c r="N812" s="157">
        <v>288344124.020666</v>
      </c>
      <c r="O812" s="92" t="s">
        <v>3412</v>
      </c>
    </row>
    <row r="813" spans="1:15" ht="36" customHeight="1">
      <c r="A813" s="92" t="s">
        <v>3209</v>
      </c>
      <c r="B813" s="151" t="s">
        <v>3210</v>
      </c>
      <c r="C813" s="151" t="s">
        <v>3211</v>
      </c>
      <c r="D813" s="151" t="s">
        <v>1091</v>
      </c>
      <c r="E813" s="152" t="s">
        <v>1096</v>
      </c>
      <c r="F813" s="92" t="s">
        <v>3212</v>
      </c>
      <c r="G813" s="92" t="s">
        <v>1093</v>
      </c>
      <c r="H813" s="92" t="s">
        <v>7630</v>
      </c>
      <c r="I813" s="92" t="s">
        <v>1093</v>
      </c>
      <c r="J813" s="92" t="s">
        <v>7631</v>
      </c>
      <c r="K813" s="92" t="s">
        <v>1093</v>
      </c>
      <c r="L813" s="157">
        <v>8816.58</v>
      </c>
      <c r="M813" s="92" t="s">
        <v>2711</v>
      </c>
      <c r="N813" s="157">
        <v>288352940.60066599</v>
      </c>
      <c r="O813" s="92" t="s">
        <v>3412</v>
      </c>
    </row>
    <row r="814" spans="1:15" ht="24" customHeight="1">
      <c r="A814" s="92" t="s">
        <v>1034</v>
      </c>
      <c r="B814" s="151" t="s">
        <v>1126</v>
      </c>
      <c r="C814" s="151" t="s">
        <v>493</v>
      </c>
      <c r="D814" s="151" t="s">
        <v>1127</v>
      </c>
      <c r="E814" s="152" t="s">
        <v>254</v>
      </c>
      <c r="F814" s="92" t="s">
        <v>1035</v>
      </c>
      <c r="G814" s="92" t="s">
        <v>1093</v>
      </c>
      <c r="H814" s="92" t="s">
        <v>7632</v>
      </c>
      <c r="I814" s="92" t="s">
        <v>1093</v>
      </c>
      <c r="J814" s="92" t="s">
        <v>7633</v>
      </c>
      <c r="K814" s="92" t="s">
        <v>1093</v>
      </c>
      <c r="L814" s="157">
        <v>8797.1000438699994</v>
      </c>
      <c r="M814" s="92" t="s">
        <v>2711</v>
      </c>
      <c r="N814" s="157">
        <v>288361737.70071</v>
      </c>
      <c r="O814" s="92" t="s">
        <v>3427</v>
      </c>
    </row>
    <row r="815" spans="1:15" ht="36" customHeight="1">
      <c r="A815" s="92" t="s">
        <v>3323</v>
      </c>
      <c r="B815" s="151" t="s">
        <v>1101</v>
      </c>
      <c r="C815" s="151" t="s">
        <v>3324</v>
      </c>
      <c r="D815" s="151" t="s">
        <v>1091</v>
      </c>
      <c r="E815" s="152" t="s">
        <v>1109</v>
      </c>
      <c r="F815" s="92" t="s">
        <v>3142</v>
      </c>
      <c r="G815" s="92" t="s">
        <v>1093</v>
      </c>
      <c r="H815" s="92" t="s">
        <v>7634</v>
      </c>
      <c r="I815" s="92" t="s">
        <v>1093</v>
      </c>
      <c r="J815" s="92" t="s">
        <v>7635</v>
      </c>
      <c r="K815" s="92" t="s">
        <v>1093</v>
      </c>
      <c r="L815" s="157">
        <v>8791.2761040000005</v>
      </c>
      <c r="M815" s="92" t="s">
        <v>2711</v>
      </c>
      <c r="N815" s="157">
        <v>288370528.97681397</v>
      </c>
      <c r="O815" s="92" t="s">
        <v>3427</v>
      </c>
    </row>
    <row r="816" spans="1:15" ht="24" customHeight="1">
      <c r="A816" s="92" t="s">
        <v>3217</v>
      </c>
      <c r="B816" s="151" t="s">
        <v>1089</v>
      </c>
      <c r="C816" s="151" t="s">
        <v>3218</v>
      </c>
      <c r="D816" s="151" t="s">
        <v>1091</v>
      </c>
      <c r="E816" s="152" t="s">
        <v>1096</v>
      </c>
      <c r="F816" s="92" t="s">
        <v>2882</v>
      </c>
      <c r="G816" s="92" t="s">
        <v>1093</v>
      </c>
      <c r="H816" s="92" t="s">
        <v>7636</v>
      </c>
      <c r="I816" s="92" t="s">
        <v>1093</v>
      </c>
      <c r="J816" s="92" t="s">
        <v>7637</v>
      </c>
      <c r="K816" s="92" t="s">
        <v>1093</v>
      </c>
      <c r="L816" s="157">
        <v>8759.66</v>
      </c>
      <c r="M816" s="92" t="s">
        <v>2711</v>
      </c>
      <c r="N816" s="157">
        <v>288379288.636814</v>
      </c>
      <c r="O816" s="92" t="s">
        <v>3427</v>
      </c>
    </row>
    <row r="817" spans="1:15" ht="24" customHeight="1">
      <c r="A817" s="92" t="s">
        <v>3354</v>
      </c>
      <c r="B817" s="151" t="s">
        <v>1089</v>
      </c>
      <c r="C817" s="151" t="s">
        <v>3355</v>
      </c>
      <c r="D817" s="151" t="s">
        <v>1311</v>
      </c>
      <c r="E817" s="152" t="s">
        <v>1312</v>
      </c>
      <c r="F817" s="92" t="s">
        <v>1313</v>
      </c>
      <c r="G817" s="92" t="s">
        <v>1093</v>
      </c>
      <c r="H817" s="92" t="s">
        <v>3356</v>
      </c>
      <c r="I817" s="92" t="s">
        <v>1093</v>
      </c>
      <c r="J817" s="92" t="s">
        <v>3357</v>
      </c>
      <c r="K817" s="92" t="s">
        <v>1093</v>
      </c>
      <c r="L817" s="157">
        <v>8750.8739999999998</v>
      </c>
      <c r="M817" s="92" t="s">
        <v>2711</v>
      </c>
      <c r="N817" s="157">
        <v>288388039.51081401</v>
      </c>
      <c r="O817" s="92" t="s">
        <v>3436</v>
      </c>
    </row>
    <row r="818" spans="1:15" ht="24" customHeight="1">
      <c r="A818" s="92" t="s">
        <v>3222</v>
      </c>
      <c r="B818" s="151" t="s">
        <v>1126</v>
      </c>
      <c r="C818" s="151" t="s">
        <v>3223</v>
      </c>
      <c r="D818" s="151" t="s">
        <v>1091</v>
      </c>
      <c r="E818" s="152" t="s">
        <v>3224</v>
      </c>
      <c r="F818" s="92" t="s">
        <v>3225</v>
      </c>
      <c r="G818" s="92" t="s">
        <v>1093</v>
      </c>
      <c r="H818" s="92" t="s">
        <v>7638</v>
      </c>
      <c r="I818" s="92" t="s">
        <v>1093</v>
      </c>
      <c r="J818" s="92" t="s">
        <v>7639</v>
      </c>
      <c r="K818" s="92" t="s">
        <v>1093</v>
      </c>
      <c r="L818" s="157">
        <v>8738.0866349999997</v>
      </c>
      <c r="M818" s="92" t="s">
        <v>2711</v>
      </c>
      <c r="N818" s="157">
        <v>288396777.597449</v>
      </c>
      <c r="O818" s="92" t="s">
        <v>3436</v>
      </c>
    </row>
    <row r="819" spans="1:15" ht="48" customHeight="1">
      <c r="A819" s="92" t="s">
        <v>3168</v>
      </c>
      <c r="B819" s="151" t="s">
        <v>1089</v>
      </c>
      <c r="C819" s="151" t="s">
        <v>3169</v>
      </c>
      <c r="D819" s="151" t="s">
        <v>1103</v>
      </c>
      <c r="E819" s="152" t="s">
        <v>1096</v>
      </c>
      <c r="F819" s="92" t="s">
        <v>1119</v>
      </c>
      <c r="G819" s="92" t="s">
        <v>1093</v>
      </c>
      <c r="H819" s="92" t="s">
        <v>7640</v>
      </c>
      <c r="I819" s="92" t="s">
        <v>1093</v>
      </c>
      <c r="J819" s="92" t="s">
        <v>7641</v>
      </c>
      <c r="K819" s="92" t="s">
        <v>1093</v>
      </c>
      <c r="L819" s="157">
        <v>8701.52</v>
      </c>
      <c r="M819" s="92" t="s">
        <v>2711</v>
      </c>
      <c r="N819" s="157">
        <v>288405479.11744899</v>
      </c>
      <c r="O819" s="92" t="s">
        <v>3436</v>
      </c>
    </row>
    <row r="820" spans="1:15" ht="48" customHeight="1">
      <c r="A820" s="92" t="s">
        <v>3226</v>
      </c>
      <c r="B820" s="151" t="s">
        <v>1558</v>
      </c>
      <c r="C820" s="151" t="s">
        <v>3227</v>
      </c>
      <c r="D820" s="151" t="s">
        <v>1091</v>
      </c>
      <c r="E820" s="152" t="s">
        <v>1096</v>
      </c>
      <c r="F820" s="92" t="s">
        <v>3228</v>
      </c>
      <c r="G820" s="92" t="s">
        <v>1093</v>
      </c>
      <c r="H820" s="92" t="s">
        <v>7642</v>
      </c>
      <c r="I820" s="92" t="s">
        <v>1093</v>
      </c>
      <c r="J820" s="92" t="s">
        <v>7643</v>
      </c>
      <c r="K820" s="92" t="s">
        <v>1093</v>
      </c>
      <c r="L820" s="157">
        <v>8684.76</v>
      </c>
      <c r="M820" s="92" t="s">
        <v>2711</v>
      </c>
      <c r="N820" s="157">
        <v>288414163.87744898</v>
      </c>
      <c r="O820" s="92" t="s">
        <v>3436</v>
      </c>
    </row>
    <row r="821" spans="1:15" ht="24" customHeight="1">
      <c r="A821" s="92" t="s">
        <v>3230</v>
      </c>
      <c r="B821" s="151" t="s">
        <v>1126</v>
      </c>
      <c r="C821" s="151" t="s">
        <v>3231</v>
      </c>
      <c r="D821" s="151" t="s">
        <v>1091</v>
      </c>
      <c r="E821" s="152" t="s">
        <v>1096</v>
      </c>
      <c r="F821" s="92" t="s">
        <v>3232</v>
      </c>
      <c r="G821" s="92" t="s">
        <v>1093</v>
      </c>
      <c r="H821" s="92" t="s">
        <v>7645</v>
      </c>
      <c r="I821" s="92" t="s">
        <v>1093</v>
      </c>
      <c r="J821" s="92" t="s">
        <v>7646</v>
      </c>
      <c r="K821" s="92" t="s">
        <v>1093</v>
      </c>
      <c r="L821" s="157">
        <v>8639.4</v>
      </c>
      <c r="M821" s="92" t="s">
        <v>2711</v>
      </c>
      <c r="N821" s="157">
        <v>288422803.27744901</v>
      </c>
      <c r="O821" s="92" t="s">
        <v>3449</v>
      </c>
    </row>
    <row r="822" spans="1:15" ht="96" customHeight="1">
      <c r="A822" s="92" t="s">
        <v>3251</v>
      </c>
      <c r="B822" s="151" t="s">
        <v>1101</v>
      </c>
      <c r="C822" s="151" t="s">
        <v>3252</v>
      </c>
      <c r="D822" s="151" t="s">
        <v>513</v>
      </c>
      <c r="E822" s="152" t="s">
        <v>1096</v>
      </c>
      <c r="F822" s="92" t="s">
        <v>3253</v>
      </c>
      <c r="G822" s="92" t="s">
        <v>534</v>
      </c>
      <c r="H822" s="92" t="s">
        <v>7647</v>
      </c>
      <c r="I822" s="92" t="s">
        <v>6623</v>
      </c>
      <c r="J822" s="92" t="s">
        <v>7648</v>
      </c>
      <c r="K822" s="92" t="s">
        <v>1217</v>
      </c>
      <c r="L822" s="157">
        <v>8555.4216659683807</v>
      </c>
      <c r="M822" s="92" t="s">
        <v>2711</v>
      </c>
      <c r="N822" s="157">
        <v>288431358.69911498</v>
      </c>
      <c r="O822" s="92" t="s">
        <v>3449</v>
      </c>
    </row>
    <row r="823" spans="1:15" ht="24" customHeight="1">
      <c r="A823" s="92" t="s">
        <v>3236</v>
      </c>
      <c r="B823" s="151" t="s">
        <v>1126</v>
      </c>
      <c r="C823" s="151" t="s">
        <v>3237</v>
      </c>
      <c r="D823" s="151" t="s">
        <v>1091</v>
      </c>
      <c r="E823" s="152" t="s">
        <v>1096</v>
      </c>
      <c r="F823" s="92" t="s">
        <v>3238</v>
      </c>
      <c r="G823" s="92" t="s">
        <v>1093</v>
      </c>
      <c r="H823" s="92" t="s">
        <v>7649</v>
      </c>
      <c r="I823" s="92" t="s">
        <v>1093</v>
      </c>
      <c r="J823" s="92" t="s">
        <v>7650</v>
      </c>
      <c r="K823" s="92" t="s">
        <v>1093</v>
      </c>
      <c r="L823" s="157">
        <v>8530.4616210000004</v>
      </c>
      <c r="M823" s="92" t="s">
        <v>2711</v>
      </c>
      <c r="N823" s="157">
        <v>288439889.16073602</v>
      </c>
      <c r="O823" s="92" t="s">
        <v>3449</v>
      </c>
    </row>
    <row r="824" spans="1:15" ht="24" customHeight="1">
      <c r="A824" s="92" t="s">
        <v>3239</v>
      </c>
      <c r="B824" s="151" t="s">
        <v>1126</v>
      </c>
      <c r="C824" s="151" t="s">
        <v>3240</v>
      </c>
      <c r="D824" s="151" t="s">
        <v>1091</v>
      </c>
      <c r="E824" s="152" t="s">
        <v>1096</v>
      </c>
      <c r="F824" s="92" t="s">
        <v>3241</v>
      </c>
      <c r="G824" s="92" t="s">
        <v>1093</v>
      </c>
      <c r="H824" s="92" t="s">
        <v>5768</v>
      </c>
      <c r="I824" s="92" t="s">
        <v>1093</v>
      </c>
      <c r="J824" s="92" t="s">
        <v>7651</v>
      </c>
      <c r="K824" s="92" t="s">
        <v>1093</v>
      </c>
      <c r="L824" s="157">
        <v>8524.7999999999993</v>
      </c>
      <c r="M824" s="92" t="s">
        <v>2711</v>
      </c>
      <c r="N824" s="157">
        <v>288448413.96073598</v>
      </c>
      <c r="O824" s="92" t="s">
        <v>3463</v>
      </c>
    </row>
    <row r="825" spans="1:15" ht="24" customHeight="1">
      <c r="A825" s="92" t="s">
        <v>624</v>
      </c>
      <c r="B825" s="151" t="s">
        <v>1101</v>
      </c>
      <c r="C825" s="151" t="s">
        <v>625</v>
      </c>
      <c r="D825" s="151" t="s">
        <v>513</v>
      </c>
      <c r="E825" s="152" t="s">
        <v>1096</v>
      </c>
      <c r="F825" s="92" t="s">
        <v>7652</v>
      </c>
      <c r="G825" s="92" t="s">
        <v>7653</v>
      </c>
      <c r="H825" s="92" t="s">
        <v>7654</v>
      </c>
      <c r="I825" s="92" t="s">
        <v>7655</v>
      </c>
      <c r="J825" s="92" t="s">
        <v>7656</v>
      </c>
      <c r="K825" s="92" t="s">
        <v>7657</v>
      </c>
      <c r="L825" s="157">
        <v>8516.4416268284604</v>
      </c>
      <c r="M825" s="92" t="s">
        <v>2711</v>
      </c>
      <c r="N825" s="157">
        <v>288456930.402363</v>
      </c>
      <c r="O825" s="92" t="s">
        <v>3463</v>
      </c>
    </row>
    <row r="826" spans="1:15" ht="36" customHeight="1">
      <c r="A826" s="92" t="s">
        <v>3185</v>
      </c>
      <c r="B826" s="151" t="s">
        <v>1089</v>
      </c>
      <c r="C826" s="151" t="s">
        <v>2364</v>
      </c>
      <c r="D826" s="151" t="s">
        <v>1095</v>
      </c>
      <c r="E826" s="152" t="s">
        <v>1109</v>
      </c>
      <c r="F826" s="92" t="s">
        <v>1119</v>
      </c>
      <c r="G826" s="92" t="s">
        <v>1093</v>
      </c>
      <c r="H826" s="92" t="s">
        <v>7658</v>
      </c>
      <c r="I826" s="92" t="s">
        <v>1093</v>
      </c>
      <c r="J826" s="92" t="s">
        <v>7659</v>
      </c>
      <c r="K826" s="92" t="s">
        <v>1093</v>
      </c>
      <c r="L826" s="157">
        <v>8500</v>
      </c>
      <c r="M826" s="92" t="s">
        <v>2711</v>
      </c>
      <c r="N826" s="157">
        <v>288465430.402363</v>
      </c>
      <c r="O826" s="92" t="s">
        <v>3463</v>
      </c>
    </row>
    <row r="827" spans="1:15" ht="36" customHeight="1">
      <c r="A827" s="92" t="s">
        <v>3204</v>
      </c>
      <c r="B827" s="151" t="s">
        <v>1089</v>
      </c>
      <c r="C827" s="151" t="s">
        <v>3205</v>
      </c>
      <c r="D827" s="151" t="s">
        <v>1103</v>
      </c>
      <c r="E827" s="152" t="s">
        <v>1096</v>
      </c>
      <c r="F827" s="92" t="s">
        <v>1119</v>
      </c>
      <c r="G827" s="92" t="s">
        <v>1093</v>
      </c>
      <c r="H827" s="92" t="s">
        <v>7660</v>
      </c>
      <c r="I827" s="92" t="s">
        <v>1093</v>
      </c>
      <c r="J827" s="92" t="s">
        <v>7661</v>
      </c>
      <c r="K827" s="92" t="s">
        <v>1093</v>
      </c>
      <c r="L827" s="157">
        <v>8462.7000000000007</v>
      </c>
      <c r="M827" s="92" t="s">
        <v>2711</v>
      </c>
      <c r="N827" s="157">
        <v>288473893.10236299</v>
      </c>
      <c r="O827" s="92" t="s">
        <v>3463</v>
      </c>
    </row>
    <row r="828" spans="1:15" ht="36" customHeight="1">
      <c r="A828" s="92" t="s">
        <v>3242</v>
      </c>
      <c r="B828" s="151" t="s">
        <v>1558</v>
      </c>
      <c r="C828" s="151" t="s">
        <v>3243</v>
      </c>
      <c r="D828" s="151" t="s">
        <v>1091</v>
      </c>
      <c r="E828" s="152" t="s">
        <v>1096</v>
      </c>
      <c r="F828" s="92" t="s">
        <v>3244</v>
      </c>
      <c r="G828" s="92" t="s">
        <v>1093</v>
      </c>
      <c r="H828" s="92" t="s">
        <v>7662</v>
      </c>
      <c r="I828" s="92" t="s">
        <v>1093</v>
      </c>
      <c r="J828" s="92" t="s">
        <v>7663</v>
      </c>
      <c r="K828" s="92" t="s">
        <v>1093</v>
      </c>
      <c r="L828" s="157">
        <v>8461.31</v>
      </c>
      <c r="M828" s="92" t="s">
        <v>2711</v>
      </c>
      <c r="N828" s="157">
        <v>288482354.41236299</v>
      </c>
      <c r="O828" s="92" t="s">
        <v>3478</v>
      </c>
    </row>
    <row r="829" spans="1:15" ht="24" customHeight="1">
      <c r="A829" s="92" t="s">
        <v>3191</v>
      </c>
      <c r="B829" s="151" t="s">
        <v>1089</v>
      </c>
      <c r="C829" s="151" t="s">
        <v>2896</v>
      </c>
      <c r="D829" s="151" t="s">
        <v>1095</v>
      </c>
      <c r="E829" s="152" t="s">
        <v>1344</v>
      </c>
      <c r="F829" s="92" t="s">
        <v>1097</v>
      </c>
      <c r="G829" s="92" t="s">
        <v>1093</v>
      </c>
      <c r="H829" s="92" t="s">
        <v>7664</v>
      </c>
      <c r="I829" s="92" t="s">
        <v>1093</v>
      </c>
      <c r="J829" s="92" t="s">
        <v>7664</v>
      </c>
      <c r="K829" s="92" t="s">
        <v>1093</v>
      </c>
      <c r="L829" s="157">
        <v>8450.17</v>
      </c>
      <c r="M829" s="92" t="s">
        <v>2711</v>
      </c>
      <c r="N829" s="157">
        <v>288490804.58236301</v>
      </c>
      <c r="O829" s="92" t="s">
        <v>3478</v>
      </c>
    </row>
    <row r="830" spans="1:15" ht="24" customHeight="1">
      <c r="A830" s="92" t="s">
        <v>3245</v>
      </c>
      <c r="B830" s="151" t="s">
        <v>1126</v>
      </c>
      <c r="C830" s="151" t="s">
        <v>3246</v>
      </c>
      <c r="D830" s="151" t="s">
        <v>1091</v>
      </c>
      <c r="E830" s="152" t="s">
        <v>1225</v>
      </c>
      <c r="F830" s="92" t="s">
        <v>3247</v>
      </c>
      <c r="G830" s="92" t="s">
        <v>1093</v>
      </c>
      <c r="H830" s="92" t="s">
        <v>7665</v>
      </c>
      <c r="I830" s="92" t="s">
        <v>1093</v>
      </c>
      <c r="J830" s="92" t="s">
        <v>7666</v>
      </c>
      <c r="K830" s="92" t="s">
        <v>1093</v>
      </c>
      <c r="L830" s="157">
        <v>8444.6567625000007</v>
      </c>
      <c r="M830" s="92" t="s">
        <v>2711</v>
      </c>
      <c r="N830" s="157">
        <v>288499249.23912501</v>
      </c>
      <c r="O830" s="92" t="s">
        <v>3478</v>
      </c>
    </row>
    <row r="831" spans="1:15" ht="36" customHeight="1">
      <c r="A831" s="92" t="s">
        <v>3249</v>
      </c>
      <c r="B831" s="151" t="s">
        <v>1089</v>
      </c>
      <c r="C831" s="151" t="s">
        <v>3250</v>
      </c>
      <c r="D831" s="151" t="s">
        <v>1091</v>
      </c>
      <c r="E831" s="152" t="s">
        <v>1096</v>
      </c>
      <c r="F831" s="92" t="s">
        <v>1157</v>
      </c>
      <c r="G831" s="92" t="s">
        <v>1093</v>
      </c>
      <c r="H831" s="92" t="s">
        <v>7667</v>
      </c>
      <c r="I831" s="92" t="s">
        <v>1093</v>
      </c>
      <c r="J831" s="92" t="s">
        <v>7668</v>
      </c>
      <c r="K831" s="92" t="s">
        <v>1093</v>
      </c>
      <c r="L831" s="157">
        <v>8431.56</v>
      </c>
      <c r="M831" s="92" t="s">
        <v>2711</v>
      </c>
      <c r="N831" s="157">
        <v>288507680.79912502</v>
      </c>
      <c r="O831" s="92" t="s">
        <v>3490</v>
      </c>
    </row>
    <row r="832" spans="1:15" ht="36" customHeight="1">
      <c r="A832" s="92" t="s">
        <v>3262</v>
      </c>
      <c r="B832" s="151" t="s">
        <v>1126</v>
      </c>
      <c r="C832" s="151" t="s">
        <v>3263</v>
      </c>
      <c r="D832" s="151" t="s">
        <v>1091</v>
      </c>
      <c r="E832" s="152" t="s">
        <v>1429</v>
      </c>
      <c r="F832" s="92" t="s">
        <v>3264</v>
      </c>
      <c r="G832" s="92" t="s">
        <v>1093</v>
      </c>
      <c r="H832" s="92" t="s">
        <v>5718</v>
      </c>
      <c r="I832" s="92" t="s">
        <v>1093</v>
      </c>
      <c r="J832" s="92" t="s">
        <v>7669</v>
      </c>
      <c r="K832" s="92" t="s">
        <v>1093</v>
      </c>
      <c r="L832" s="157">
        <v>8411.85142232</v>
      </c>
      <c r="M832" s="92" t="s">
        <v>2711</v>
      </c>
      <c r="N832" s="157">
        <v>288516092.65054703</v>
      </c>
      <c r="O832" s="92" t="s">
        <v>3490</v>
      </c>
    </row>
    <row r="833" spans="1:15" ht="24" customHeight="1">
      <c r="A833" s="92" t="s">
        <v>3197</v>
      </c>
      <c r="B833" s="151" t="s">
        <v>1089</v>
      </c>
      <c r="C833" s="151" t="s">
        <v>3198</v>
      </c>
      <c r="D833" s="151" t="s">
        <v>1095</v>
      </c>
      <c r="E833" s="152" t="s">
        <v>1160</v>
      </c>
      <c r="F833" s="92" t="s">
        <v>2573</v>
      </c>
      <c r="G833" s="92" t="s">
        <v>1093</v>
      </c>
      <c r="H833" s="92" t="s">
        <v>7670</v>
      </c>
      <c r="I833" s="92" t="s">
        <v>1093</v>
      </c>
      <c r="J833" s="92" t="s">
        <v>7671</v>
      </c>
      <c r="K833" s="92" t="s">
        <v>1093</v>
      </c>
      <c r="L833" s="157">
        <v>8400</v>
      </c>
      <c r="M833" s="92" t="s">
        <v>2711</v>
      </c>
      <c r="N833" s="157">
        <v>288524492.65054703</v>
      </c>
      <c r="O833" s="92" t="s">
        <v>3490</v>
      </c>
    </row>
    <row r="834" spans="1:15" ht="24" customHeight="1">
      <c r="A834" s="92" t="s">
        <v>3215</v>
      </c>
      <c r="B834" s="151" t="s">
        <v>1089</v>
      </c>
      <c r="C834" s="151" t="s">
        <v>3216</v>
      </c>
      <c r="D834" s="151" t="s">
        <v>1103</v>
      </c>
      <c r="E834" s="152" t="s">
        <v>1096</v>
      </c>
      <c r="F834" s="92" t="s">
        <v>1119</v>
      </c>
      <c r="G834" s="92" t="s">
        <v>1093</v>
      </c>
      <c r="H834" s="92" t="s">
        <v>7672</v>
      </c>
      <c r="I834" s="92" t="s">
        <v>1093</v>
      </c>
      <c r="J834" s="92" t="s">
        <v>7673</v>
      </c>
      <c r="K834" s="92" t="s">
        <v>1093</v>
      </c>
      <c r="L834" s="157">
        <v>8370</v>
      </c>
      <c r="M834" s="92" t="s">
        <v>2711</v>
      </c>
      <c r="N834" s="157">
        <v>288532862.65054703</v>
      </c>
      <c r="O834" s="92" t="s">
        <v>3507</v>
      </c>
    </row>
    <row r="835" spans="1:15" ht="24" customHeight="1">
      <c r="A835" s="92" t="s">
        <v>3272</v>
      </c>
      <c r="B835" s="151" t="s">
        <v>1089</v>
      </c>
      <c r="C835" s="151" t="s">
        <v>3273</v>
      </c>
      <c r="D835" s="151" t="s">
        <v>1091</v>
      </c>
      <c r="E835" s="152" t="s">
        <v>1109</v>
      </c>
      <c r="F835" s="92" t="s">
        <v>1119</v>
      </c>
      <c r="G835" s="92" t="s">
        <v>1093</v>
      </c>
      <c r="H835" s="92" t="s">
        <v>7674</v>
      </c>
      <c r="I835" s="92" t="s">
        <v>1093</v>
      </c>
      <c r="J835" s="92" t="s">
        <v>7675</v>
      </c>
      <c r="K835" s="92" t="s">
        <v>1093</v>
      </c>
      <c r="L835" s="157">
        <v>8325.66</v>
      </c>
      <c r="M835" s="92" t="s">
        <v>2711</v>
      </c>
      <c r="N835" s="157">
        <v>288541188.31054699</v>
      </c>
      <c r="O835" s="92" t="s">
        <v>3507</v>
      </c>
    </row>
    <row r="836" spans="1:15" ht="24" customHeight="1">
      <c r="A836" s="92" t="s">
        <v>7676</v>
      </c>
      <c r="B836" s="151" t="s">
        <v>1101</v>
      </c>
      <c r="C836" s="151" t="s">
        <v>7677</v>
      </c>
      <c r="D836" s="151" t="s">
        <v>1127</v>
      </c>
      <c r="E836" s="152" t="s">
        <v>508</v>
      </c>
      <c r="F836" s="92" t="s">
        <v>1822</v>
      </c>
      <c r="G836" s="92" t="s">
        <v>1093</v>
      </c>
      <c r="H836" s="92" t="s">
        <v>5558</v>
      </c>
      <c r="I836" s="92" t="s">
        <v>1093</v>
      </c>
      <c r="J836" s="92" t="s">
        <v>7678</v>
      </c>
      <c r="K836" s="92" t="s">
        <v>1093</v>
      </c>
      <c r="L836" s="157">
        <v>8322.1007794210018</v>
      </c>
      <c r="M836" s="92" t="s">
        <v>2711</v>
      </c>
      <c r="N836" s="157">
        <v>288549510.41132599</v>
      </c>
      <c r="O836" s="92" t="s">
        <v>3507</v>
      </c>
    </row>
    <row r="837" spans="1:15" ht="24" customHeight="1">
      <c r="A837" s="92" t="s">
        <v>3284</v>
      </c>
      <c r="B837" s="151" t="s">
        <v>1089</v>
      </c>
      <c r="C837" s="151" t="s">
        <v>3285</v>
      </c>
      <c r="D837" s="151" t="s">
        <v>1091</v>
      </c>
      <c r="E837" s="152" t="s">
        <v>1160</v>
      </c>
      <c r="F837" s="92" t="s">
        <v>3286</v>
      </c>
      <c r="G837" s="92" t="s">
        <v>1093</v>
      </c>
      <c r="H837" s="92" t="s">
        <v>6768</v>
      </c>
      <c r="I837" s="92" t="s">
        <v>1093</v>
      </c>
      <c r="J837" s="92" t="s">
        <v>7679</v>
      </c>
      <c r="K837" s="92" t="s">
        <v>1093</v>
      </c>
      <c r="L837" s="157">
        <v>8272.32</v>
      </c>
      <c r="M837" s="92" t="s">
        <v>2711</v>
      </c>
      <c r="N837" s="157">
        <v>288557782.73132598</v>
      </c>
      <c r="O837" s="92" t="s">
        <v>3507</v>
      </c>
    </row>
    <row r="838" spans="1:15" ht="36" customHeight="1">
      <c r="A838" s="92" t="s">
        <v>3287</v>
      </c>
      <c r="B838" s="151" t="s">
        <v>1126</v>
      </c>
      <c r="C838" s="151" t="s">
        <v>3288</v>
      </c>
      <c r="D838" s="151" t="s">
        <v>1091</v>
      </c>
      <c r="E838" s="152" t="s">
        <v>1195</v>
      </c>
      <c r="F838" s="92" t="s">
        <v>3289</v>
      </c>
      <c r="G838" s="92" t="s">
        <v>1093</v>
      </c>
      <c r="H838" s="92" t="s">
        <v>7680</v>
      </c>
      <c r="I838" s="92" t="s">
        <v>1093</v>
      </c>
      <c r="J838" s="92" t="s">
        <v>7681</v>
      </c>
      <c r="K838" s="92" t="s">
        <v>1093</v>
      </c>
      <c r="L838" s="157">
        <v>8258.7504999999983</v>
      </c>
      <c r="M838" s="92" t="s">
        <v>2711</v>
      </c>
      <c r="N838" s="157">
        <v>288566041.48182601</v>
      </c>
      <c r="O838" s="92" t="s">
        <v>3522</v>
      </c>
    </row>
    <row r="839" spans="1:15" ht="48" customHeight="1">
      <c r="A839" s="92" t="s">
        <v>3290</v>
      </c>
      <c r="B839" s="151" t="s">
        <v>1558</v>
      </c>
      <c r="C839" s="151" t="s">
        <v>3291</v>
      </c>
      <c r="D839" s="151" t="s">
        <v>1091</v>
      </c>
      <c r="E839" s="152" t="s">
        <v>1137</v>
      </c>
      <c r="F839" s="92" t="s">
        <v>3292</v>
      </c>
      <c r="G839" s="92" t="s">
        <v>1093</v>
      </c>
      <c r="H839" s="92" t="s">
        <v>7682</v>
      </c>
      <c r="I839" s="92" t="s">
        <v>1093</v>
      </c>
      <c r="J839" s="92" t="s">
        <v>7683</v>
      </c>
      <c r="K839" s="92" t="s">
        <v>1093</v>
      </c>
      <c r="L839" s="157">
        <v>8226.8549999999996</v>
      </c>
      <c r="M839" s="92" t="s">
        <v>2711</v>
      </c>
      <c r="N839" s="157">
        <v>288574268.33682603</v>
      </c>
      <c r="O839" s="92" t="s">
        <v>3522</v>
      </c>
    </row>
    <row r="840" spans="1:15" ht="24" customHeight="1">
      <c r="A840" s="92" t="s">
        <v>2555</v>
      </c>
      <c r="B840" s="151" t="s">
        <v>1126</v>
      </c>
      <c r="C840" s="151" t="s">
        <v>2556</v>
      </c>
      <c r="D840" s="151" t="s">
        <v>1091</v>
      </c>
      <c r="E840" s="152" t="s">
        <v>1195</v>
      </c>
      <c r="F840" s="92" t="s">
        <v>7684</v>
      </c>
      <c r="G840" s="92" t="s">
        <v>1093</v>
      </c>
      <c r="H840" s="92" t="s">
        <v>5045</v>
      </c>
      <c r="I840" s="92" t="s">
        <v>1093</v>
      </c>
      <c r="J840" s="92" t="s">
        <v>7685</v>
      </c>
      <c r="K840" s="92" t="s">
        <v>1093</v>
      </c>
      <c r="L840" s="157">
        <v>8222.8189679999996</v>
      </c>
      <c r="M840" s="92" t="s">
        <v>2711</v>
      </c>
      <c r="N840" s="157">
        <v>288582491.15579402</v>
      </c>
      <c r="O840" s="92" t="s">
        <v>3522</v>
      </c>
    </row>
    <row r="841" spans="1:15" ht="36" customHeight="1">
      <c r="A841" s="92" t="s">
        <v>3294</v>
      </c>
      <c r="B841" s="151" t="s">
        <v>1089</v>
      </c>
      <c r="C841" s="151" t="s">
        <v>3295</v>
      </c>
      <c r="D841" s="151" t="s">
        <v>1091</v>
      </c>
      <c r="E841" s="152" t="s">
        <v>1160</v>
      </c>
      <c r="F841" s="92" t="s">
        <v>3296</v>
      </c>
      <c r="G841" s="92" t="s">
        <v>1093</v>
      </c>
      <c r="H841" s="92" t="s">
        <v>7686</v>
      </c>
      <c r="I841" s="92" t="s">
        <v>1093</v>
      </c>
      <c r="J841" s="92" t="s">
        <v>7687</v>
      </c>
      <c r="K841" s="92" t="s">
        <v>1093</v>
      </c>
      <c r="L841" s="157">
        <v>8217</v>
      </c>
      <c r="M841" s="92" t="s">
        <v>2711</v>
      </c>
      <c r="N841" s="157">
        <v>288590708.15579402</v>
      </c>
      <c r="O841" s="92" t="s">
        <v>3537</v>
      </c>
    </row>
    <row r="842" spans="1:15" ht="24" customHeight="1">
      <c r="A842" s="92" t="s">
        <v>3394</v>
      </c>
      <c r="B842" s="151" t="s">
        <v>1089</v>
      </c>
      <c r="C842" s="151" t="s">
        <v>3395</v>
      </c>
      <c r="D842" s="151" t="s">
        <v>1311</v>
      </c>
      <c r="E842" s="152" t="s">
        <v>1312</v>
      </c>
      <c r="F842" s="92" t="s">
        <v>1313</v>
      </c>
      <c r="G842" s="92" t="s">
        <v>1093</v>
      </c>
      <c r="H842" s="92" t="s">
        <v>3396</v>
      </c>
      <c r="I842" s="92" t="s">
        <v>1093</v>
      </c>
      <c r="J842" s="92" t="s">
        <v>3397</v>
      </c>
      <c r="K842" s="92" t="s">
        <v>1093</v>
      </c>
      <c r="L842" s="157">
        <v>8198.4650000000001</v>
      </c>
      <c r="M842" s="92" t="s">
        <v>2711</v>
      </c>
      <c r="N842" s="157">
        <v>288598906.620794</v>
      </c>
      <c r="O842" s="92" t="s">
        <v>3537</v>
      </c>
    </row>
    <row r="843" spans="1:15" ht="24" customHeight="1">
      <c r="A843" s="92" t="s">
        <v>3399</v>
      </c>
      <c r="B843" s="151" t="s">
        <v>1089</v>
      </c>
      <c r="C843" s="151" t="s">
        <v>3400</v>
      </c>
      <c r="D843" s="151" t="s">
        <v>1311</v>
      </c>
      <c r="E843" s="152" t="s">
        <v>1312</v>
      </c>
      <c r="F843" s="92" t="s">
        <v>1313</v>
      </c>
      <c r="G843" s="92" t="s">
        <v>1093</v>
      </c>
      <c r="H843" s="92" t="s">
        <v>3396</v>
      </c>
      <c r="I843" s="92" t="s">
        <v>1093</v>
      </c>
      <c r="J843" s="92" t="s">
        <v>3397</v>
      </c>
      <c r="K843" s="92" t="s">
        <v>1093</v>
      </c>
      <c r="L843" s="157">
        <v>8198.4650000000001</v>
      </c>
      <c r="M843" s="92" t="s">
        <v>2711</v>
      </c>
      <c r="N843" s="157">
        <v>288607105.08579397</v>
      </c>
      <c r="O843" s="92" t="s">
        <v>3537</v>
      </c>
    </row>
    <row r="844" spans="1:15" ht="24" customHeight="1">
      <c r="A844" s="92" t="s">
        <v>3401</v>
      </c>
      <c r="B844" s="151" t="s">
        <v>1089</v>
      </c>
      <c r="C844" s="151" t="s">
        <v>3402</v>
      </c>
      <c r="D844" s="151" t="s">
        <v>1311</v>
      </c>
      <c r="E844" s="152" t="s">
        <v>1312</v>
      </c>
      <c r="F844" s="92" t="s">
        <v>1313</v>
      </c>
      <c r="G844" s="92" t="s">
        <v>1093</v>
      </c>
      <c r="H844" s="92" t="s">
        <v>3396</v>
      </c>
      <c r="I844" s="92" t="s">
        <v>1093</v>
      </c>
      <c r="J844" s="92" t="s">
        <v>3397</v>
      </c>
      <c r="K844" s="92" t="s">
        <v>1093</v>
      </c>
      <c r="L844" s="157">
        <v>8198.4650000000001</v>
      </c>
      <c r="M844" s="92" t="s">
        <v>2711</v>
      </c>
      <c r="N844" s="157">
        <v>288615303.55079401</v>
      </c>
      <c r="O844" s="92" t="s">
        <v>3537</v>
      </c>
    </row>
    <row r="845" spans="1:15" ht="36" customHeight="1">
      <c r="A845" s="92" t="s">
        <v>3403</v>
      </c>
      <c r="B845" s="151" t="s">
        <v>1089</v>
      </c>
      <c r="C845" s="151" t="s">
        <v>3404</v>
      </c>
      <c r="D845" s="151" t="s">
        <v>1311</v>
      </c>
      <c r="E845" s="152" t="s">
        <v>1312</v>
      </c>
      <c r="F845" s="92" t="s">
        <v>1313</v>
      </c>
      <c r="G845" s="92" t="s">
        <v>1093</v>
      </c>
      <c r="H845" s="92" t="s">
        <v>3396</v>
      </c>
      <c r="I845" s="92" t="s">
        <v>1093</v>
      </c>
      <c r="J845" s="92" t="s">
        <v>3397</v>
      </c>
      <c r="K845" s="92" t="s">
        <v>1093</v>
      </c>
      <c r="L845" s="157">
        <v>8198.4650000000001</v>
      </c>
      <c r="M845" s="92" t="s">
        <v>2711</v>
      </c>
      <c r="N845" s="157">
        <v>288623502.01579398</v>
      </c>
      <c r="O845" s="92" t="s">
        <v>3553</v>
      </c>
    </row>
    <row r="846" spans="1:15" ht="24" customHeight="1">
      <c r="A846" s="92" t="s">
        <v>3405</v>
      </c>
      <c r="B846" s="151" t="s">
        <v>1089</v>
      </c>
      <c r="C846" s="151" t="s">
        <v>3406</v>
      </c>
      <c r="D846" s="151" t="s">
        <v>1311</v>
      </c>
      <c r="E846" s="152" t="s">
        <v>1312</v>
      </c>
      <c r="F846" s="92" t="s">
        <v>1313</v>
      </c>
      <c r="G846" s="92" t="s">
        <v>1093</v>
      </c>
      <c r="H846" s="92" t="s">
        <v>3407</v>
      </c>
      <c r="I846" s="92" t="s">
        <v>1093</v>
      </c>
      <c r="J846" s="92" t="s">
        <v>3408</v>
      </c>
      <c r="K846" s="92" t="s">
        <v>1093</v>
      </c>
      <c r="L846" s="157">
        <v>8181.107</v>
      </c>
      <c r="M846" s="92" t="s">
        <v>2711</v>
      </c>
      <c r="N846" s="157">
        <v>288631683.12279397</v>
      </c>
      <c r="O846" s="92" t="s">
        <v>3553</v>
      </c>
    </row>
    <row r="847" spans="1:15" ht="24" customHeight="1">
      <c r="A847" s="92" t="s">
        <v>3304</v>
      </c>
      <c r="B847" s="151" t="s">
        <v>1126</v>
      </c>
      <c r="C847" s="151" t="s">
        <v>3305</v>
      </c>
      <c r="D847" s="151" t="s">
        <v>1091</v>
      </c>
      <c r="E847" s="152" t="s">
        <v>1225</v>
      </c>
      <c r="F847" s="92" t="s">
        <v>3306</v>
      </c>
      <c r="G847" s="92" t="s">
        <v>1093</v>
      </c>
      <c r="H847" s="92" t="s">
        <v>7688</v>
      </c>
      <c r="I847" s="92" t="s">
        <v>1093</v>
      </c>
      <c r="J847" s="92" t="s">
        <v>7689</v>
      </c>
      <c r="K847" s="92" t="s">
        <v>1093</v>
      </c>
      <c r="L847" s="157">
        <v>8034.9274276320002</v>
      </c>
      <c r="M847" s="92" t="s">
        <v>2711</v>
      </c>
      <c r="N847" s="157">
        <v>288639718.05022198</v>
      </c>
      <c r="O847" s="92" t="s">
        <v>3553</v>
      </c>
    </row>
    <row r="848" spans="1:15" ht="24" customHeight="1">
      <c r="A848" s="92" t="s">
        <v>3325</v>
      </c>
      <c r="B848" s="151" t="s">
        <v>1126</v>
      </c>
      <c r="C848" s="151" t="s">
        <v>3326</v>
      </c>
      <c r="D848" s="151" t="s">
        <v>1091</v>
      </c>
      <c r="E848" s="152" t="s">
        <v>1096</v>
      </c>
      <c r="F848" s="92" t="s">
        <v>1605</v>
      </c>
      <c r="G848" s="92" t="s">
        <v>1093</v>
      </c>
      <c r="H848" s="92" t="s">
        <v>7690</v>
      </c>
      <c r="I848" s="92" t="s">
        <v>1093</v>
      </c>
      <c r="J848" s="92" t="s">
        <v>7691</v>
      </c>
      <c r="K848" s="92" t="s">
        <v>1093</v>
      </c>
      <c r="L848" s="157">
        <v>7992.84</v>
      </c>
      <c r="M848" s="92" t="s">
        <v>2711</v>
      </c>
      <c r="N848" s="157">
        <v>288647710.89022201</v>
      </c>
      <c r="O848" s="92" t="s">
        <v>3553</v>
      </c>
    </row>
    <row r="849" spans="1:15" ht="24" customHeight="1">
      <c r="A849" s="92" t="s">
        <v>3270</v>
      </c>
      <c r="B849" s="151" t="s">
        <v>1089</v>
      </c>
      <c r="C849" s="151" t="s">
        <v>3271</v>
      </c>
      <c r="D849" s="151" t="s">
        <v>1103</v>
      </c>
      <c r="E849" s="152" t="s">
        <v>1096</v>
      </c>
      <c r="F849" s="92" t="s">
        <v>1119</v>
      </c>
      <c r="G849" s="92" t="s">
        <v>1093</v>
      </c>
      <c r="H849" s="92" t="s">
        <v>7692</v>
      </c>
      <c r="I849" s="92" t="s">
        <v>1093</v>
      </c>
      <c r="J849" s="92" t="s">
        <v>7693</v>
      </c>
      <c r="K849" s="92" t="s">
        <v>1093</v>
      </c>
      <c r="L849" s="157">
        <v>7977.72</v>
      </c>
      <c r="M849" s="92" t="s">
        <v>2711</v>
      </c>
      <c r="N849" s="157">
        <v>288655688.61022198</v>
      </c>
      <c r="O849" s="92" t="s">
        <v>3565</v>
      </c>
    </row>
    <row r="850" spans="1:15" ht="24" customHeight="1">
      <c r="A850" s="92" t="s">
        <v>3330</v>
      </c>
      <c r="B850" s="151" t="s">
        <v>1101</v>
      </c>
      <c r="C850" s="151" t="s">
        <v>3331</v>
      </c>
      <c r="D850" s="151" t="s">
        <v>1091</v>
      </c>
      <c r="E850" s="152" t="s">
        <v>1160</v>
      </c>
      <c r="F850" s="92" t="s">
        <v>3332</v>
      </c>
      <c r="G850" s="92" t="s">
        <v>1093</v>
      </c>
      <c r="H850" s="92" t="s">
        <v>7694</v>
      </c>
      <c r="I850" s="92" t="s">
        <v>1093</v>
      </c>
      <c r="J850" s="92" t="s">
        <v>7695</v>
      </c>
      <c r="K850" s="92" t="s">
        <v>1093</v>
      </c>
      <c r="L850" s="157">
        <v>7960.9515119999996</v>
      </c>
      <c r="M850" s="92" t="s">
        <v>2711</v>
      </c>
      <c r="N850" s="157">
        <v>288663649.56173402</v>
      </c>
      <c r="O850" s="92" t="s">
        <v>3565</v>
      </c>
    </row>
    <row r="851" spans="1:15" ht="108" customHeight="1">
      <c r="A851" s="92" t="s">
        <v>3327</v>
      </c>
      <c r="B851" s="151" t="s">
        <v>1126</v>
      </c>
      <c r="C851" s="151" t="s">
        <v>3328</v>
      </c>
      <c r="D851" s="151" t="s">
        <v>1091</v>
      </c>
      <c r="E851" s="152" t="s">
        <v>1137</v>
      </c>
      <c r="F851" s="92" t="s">
        <v>3329</v>
      </c>
      <c r="G851" s="92" t="s">
        <v>1093</v>
      </c>
      <c r="H851" s="92" t="s">
        <v>7696</v>
      </c>
      <c r="I851" s="92" t="s">
        <v>1093</v>
      </c>
      <c r="J851" s="92" t="s">
        <v>7697</v>
      </c>
      <c r="K851" s="92" t="s">
        <v>1093</v>
      </c>
      <c r="L851" s="157">
        <v>7946.6125199999997</v>
      </c>
      <c r="M851" s="92" t="s">
        <v>2711</v>
      </c>
      <c r="N851" s="157">
        <v>288671596.174254</v>
      </c>
      <c r="O851" s="92" t="s">
        <v>3565</v>
      </c>
    </row>
    <row r="852" spans="1:15" ht="48" customHeight="1">
      <c r="A852" s="92" t="s">
        <v>3338</v>
      </c>
      <c r="B852" s="151" t="s">
        <v>1126</v>
      </c>
      <c r="C852" s="151" t="s">
        <v>3339</v>
      </c>
      <c r="D852" s="151" t="s">
        <v>1091</v>
      </c>
      <c r="E852" s="152" t="s">
        <v>1096</v>
      </c>
      <c r="F852" s="92" t="s">
        <v>3340</v>
      </c>
      <c r="G852" s="92" t="s">
        <v>1093</v>
      </c>
      <c r="H852" s="92" t="s">
        <v>7698</v>
      </c>
      <c r="I852" s="92" t="s">
        <v>1093</v>
      </c>
      <c r="J852" s="92" t="s">
        <v>7699</v>
      </c>
      <c r="K852" s="92" t="s">
        <v>1093</v>
      </c>
      <c r="L852" s="157">
        <v>7869.4920000000002</v>
      </c>
      <c r="M852" s="92" t="s">
        <v>2711</v>
      </c>
      <c r="N852" s="157">
        <v>288679465.66625398</v>
      </c>
      <c r="O852" s="92" t="s">
        <v>3580</v>
      </c>
    </row>
    <row r="853" spans="1:15" ht="24" customHeight="1">
      <c r="A853" s="92" t="s">
        <v>3359</v>
      </c>
      <c r="B853" s="151" t="s">
        <v>1101</v>
      </c>
      <c r="C853" s="151" t="s">
        <v>3360</v>
      </c>
      <c r="D853" s="151" t="s">
        <v>1091</v>
      </c>
      <c r="E853" s="152" t="s">
        <v>1109</v>
      </c>
      <c r="F853" s="92" t="s">
        <v>1622</v>
      </c>
      <c r="G853" s="92" t="s">
        <v>1093</v>
      </c>
      <c r="H853" s="92" t="s">
        <v>7700</v>
      </c>
      <c r="I853" s="92" t="s">
        <v>1093</v>
      </c>
      <c r="J853" s="92" t="s">
        <v>7701</v>
      </c>
      <c r="K853" s="92" t="s">
        <v>1093</v>
      </c>
      <c r="L853" s="157">
        <v>7849.71</v>
      </c>
      <c r="M853" s="92" t="s">
        <v>2711</v>
      </c>
      <c r="N853" s="157">
        <v>288687315.37625402</v>
      </c>
      <c r="O853" s="92" t="s">
        <v>3580</v>
      </c>
    </row>
    <row r="854" spans="1:15" ht="24" customHeight="1">
      <c r="A854" s="92" t="s">
        <v>3341</v>
      </c>
      <c r="B854" s="151" t="s">
        <v>1089</v>
      </c>
      <c r="C854" s="151" t="s">
        <v>3342</v>
      </c>
      <c r="D854" s="151" t="s">
        <v>1091</v>
      </c>
      <c r="E854" s="152" t="s">
        <v>1160</v>
      </c>
      <c r="F854" s="92" t="s">
        <v>1712</v>
      </c>
      <c r="G854" s="92" t="s">
        <v>1093</v>
      </c>
      <c r="H854" s="92" t="s">
        <v>7702</v>
      </c>
      <c r="I854" s="92" t="s">
        <v>1093</v>
      </c>
      <c r="J854" s="92" t="s">
        <v>7703</v>
      </c>
      <c r="K854" s="92" t="s">
        <v>1093</v>
      </c>
      <c r="L854" s="157">
        <v>7786.8</v>
      </c>
      <c r="M854" s="92" t="s">
        <v>2711</v>
      </c>
      <c r="N854" s="157">
        <v>288695102.17625397</v>
      </c>
      <c r="O854" s="92" t="s">
        <v>3580</v>
      </c>
    </row>
    <row r="855" spans="1:15" ht="24" customHeight="1">
      <c r="A855" s="92" t="s">
        <v>3344</v>
      </c>
      <c r="B855" s="151" t="s">
        <v>1089</v>
      </c>
      <c r="C855" s="151" t="s">
        <v>3345</v>
      </c>
      <c r="D855" s="151" t="s">
        <v>1091</v>
      </c>
      <c r="E855" s="152" t="s">
        <v>1109</v>
      </c>
      <c r="F855" s="92" t="s">
        <v>1097</v>
      </c>
      <c r="G855" s="92" t="s">
        <v>1093</v>
      </c>
      <c r="H855" s="92" t="s">
        <v>7704</v>
      </c>
      <c r="I855" s="92" t="s">
        <v>1093</v>
      </c>
      <c r="J855" s="92" t="s">
        <v>7704</v>
      </c>
      <c r="K855" s="92" t="s">
        <v>1093</v>
      </c>
      <c r="L855" s="157">
        <v>7780.68</v>
      </c>
      <c r="M855" s="92" t="s">
        <v>2711</v>
      </c>
      <c r="N855" s="157">
        <v>288702882.85625398</v>
      </c>
      <c r="O855" s="92" t="s">
        <v>3580</v>
      </c>
    </row>
    <row r="856" spans="1:15" ht="252" customHeight="1">
      <c r="A856" s="92" t="s">
        <v>577</v>
      </c>
      <c r="B856" s="151" t="s">
        <v>1101</v>
      </c>
      <c r="C856" s="151" t="s">
        <v>578</v>
      </c>
      <c r="D856" s="151" t="s">
        <v>513</v>
      </c>
      <c r="E856" s="152" t="s">
        <v>1096</v>
      </c>
      <c r="F856" s="92" t="s">
        <v>7705</v>
      </c>
      <c r="G856" s="92" t="s">
        <v>579</v>
      </c>
      <c r="H856" s="92" t="s">
        <v>7706</v>
      </c>
      <c r="I856" s="92" t="s">
        <v>5931</v>
      </c>
      <c r="J856" s="92" t="s">
        <v>7707</v>
      </c>
      <c r="K856" s="92" t="s">
        <v>7708</v>
      </c>
      <c r="L856" s="157">
        <v>7772.6111885094824</v>
      </c>
      <c r="M856" s="92" t="s">
        <v>2711</v>
      </c>
      <c r="N856" s="157">
        <v>288710655.46744299</v>
      </c>
      <c r="O856" s="92" t="s">
        <v>3599</v>
      </c>
    </row>
    <row r="857" spans="1:15" ht="36" customHeight="1">
      <c r="A857" s="92" t="s">
        <v>3346</v>
      </c>
      <c r="B857" s="151" t="s">
        <v>1126</v>
      </c>
      <c r="C857" s="151" t="s">
        <v>3347</v>
      </c>
      <c r="D857" s="151" t="s">
        <v>1091</v>
      </c>
      <c r="E857" s="152" t="s">
        <v>1195</v>
      </c>
      <c r="F857" s="92" t="s">
        <v>3348</v>
      </c>
      <c r="G857" s="92" t="s">
        <v>1093</v>
      </c>
      <c r="H857" s="92" t="s">
        <v>7709</v>
      </c>
      <c r="I857" s="92" t="s">
        <v>1093</v>
      </c>
      <c r="J857" s="92" t="s">
        <v>7710</v>
      </c>
      <c r="K857" s="92" t="s">
        <v>1093</v>
      </c>
      <c r="L857" s="157">
        <v>7710.01</v>
      </c>
      <c r="M857" s="92" t="s">
        <v>2711</v>
      </c>
      <c r="N857" s="157">
        <v>288718365.47744298</v>
      </c>
      <c r="O857" s="92" t="s">
        <v>3599</v>
      </c>
    </row>
    <row r="858" spans="1:15" ht="48" customHeight="1">
      <c r="A858" s="92" t="s">
        <v>2751</v>
      </c>
      <c r="B858" s="151" t="s">
        <v>1126</v>
      </c>
      <c r="C858" s="151" t="s">
        <v>2752</v>
      </c>
      <c r="D858" s="151" t="s">
        <v>1091</v>
      </c>
      <c r="E858" s="152" t="s">
        <v>1195</v>
      </c>
      <c r="F858" s="92" t="s">
        <v>10022</v>
      </c>
      <c r="G858" s="92" t="s">
        <v>1093</v>
      </c>
      <c r="H858" s="92" t="s">
        <v>5374</v>
      </c>
      <c r="I858" s="92" t="s">
        <v>1093</v>
      </c>
      <c r="J858" s="92" t="s">
        <v>10023</v>
      </c>
      <c r="K858" s="92" t="s">
        <v>1093</v>
      </c>
      <c r="L858" s="157">
        <v>7647.5191161599996</v>
      </c>
      <c r="M858" s="92" t="s">
        <v>2711</v>
      </c>
      <c r="N858" s="157">
        <v>288726012.99655902</v>
      </c>
      <c r="O858" s="92" t="s">
        <v>3599</v>
      </c>
    </row>
    <row r="859" spans="1:15" ht="24" customHeight="1">
      <c r="A859" s="92" t="s">
        <v>3165</v>
      </c>
      <c r="B859" s="151" t="s">
        <v>1101</v>
      </c>
      <c r="C859" s="151" t="s">
        <v>3166</v>
      </c>
      <c r="D859" s="151" t="s">
        <v>1091</v>
      </c>
      <c r="E859" s="152" t="s">
        <v>1167</v>
      </c>
      <c r="F859" s="92" t="s">
        <v>7711</v>
      </c>
      <c r="G859" s="92" t="s">
        <v>1093</v>
      </c>
      <c r="H859" s="92" t="s">
        <v>7712</v>
      </c>
      <c r="I859" s="92" t="s">
        <v>1093</v>
      </c>
      <c r="J859" s="92" t="s">
        <v>7713</v>
      </c>
      <c r="K859" s="92" t="s">
        <v>1093</v>
      </c>
      <c r="L859" s="157">
        <v>7600.7395464000001</v>
      </c>
      <c r="M859" s="92" t="s">
        <v>2711</v>
      </c>
      <c r="N859" s="157">
        <v>288733613.73610502</v>
      </c>
      <c r="O859" s="92" t="s">
        <v>3599</v>
      </c>
    </row>
    <row r="860" spans="1:15" ht="24" customHeight="1">
      <c r="A860" s="92" t="s">
        <v>7714</v>
      </c>
      <c r="B860" s="151" t="s">
        <v>1558</v>
      </c>
      <c r="C860" s="151" t="s">
        <v>7715</v>
      </c>
      <c r="D860" s="151" t="s">
        <v>1091</v>
      </c>
      <c r="E860" s="152" t="s">
        <v>1195</v>
      </c>
      <c r="F860" s="92" t="s">
        <v>2427</v>
      </c>
      <c r="G860" s="92" t="s">
        <v>1093</v>
      </c>
      <c r="H860" s="92" t="s">
        <v>5207</v>
      </c>
      <c r="I860" s="92" t="s">
        <v>1093</v>
      </c>
      <c r="J860" s="92" t="s">
        <v>7716</v>
      </c>
      <c r="K860" s="92" t="s">
        <v>1093</v>
      </c>
      <c r="L860" s="157">
        <v>7562</v>
      </c>
      <c r="M860" s="92" t="s">
        <v>2711</v>
      </c>
      <c r="N860" s="157">
        <v>288741175.73610502</v>
      </c>
      <c r="O860" s="92" t="s">
        <v>3617</v>
      </c>
    </row>
    <row r="861" spans="1:15" ht="24" customHeight="1">
      <c r="A861" s="92" t="s">
        <v>3333</v>
      </c>
      <c r="B861" s="151" t="s">
        <v>1089</v>
      </c>
      <c r="C861" s="151" t="s">
        <v>3334</v>
      </c>
      <c r="D861" s="151" t="s">
        <v>1103</v>
      </c>
      <c r="E861" s="152" t="s">
        <v>1096</v>
      </c>
      <c r="F861" s="92" t="s">
        <v>1119</v>
      </c>
      <c r="G861" s="92" t="s">
        <v>1093</v>
      </c>
      <c r="H861" s="92" t="s">
        <v>7717</v>
      </c>
      <c r="I861" s="92" t="s">
        <v>1093</v>
      </c>
      <c r="J861" s="92" t="s">
        <v>7718</v>
      </c>
      <c r="K861" s="92" t="s">
        <v>1093</v>
      </c>
      <c r="L861" s="157">
        <v>7547.8</v>
      </c>
      <c r="M861" s="92" t="s">
        <v>2711</v>
      </c>
      <c r="N861" s="157">
        <v>288748723.53610498</v>
      </c>
      <c r="O861" s="92" t="s">
        <v>3617</v>
      </c>
    </row>
    <row r="862" spans="1:15" ht="24" customHeight="1">
      <c r="A862" s="92" t="s">
        <v>2210</v>
      </c>
      <c r="B862" s="151" t="s">
        <v>1126</v>
      </c>
      <c r="C862" s="151" t="s">
        <v>2211</v>
      </c>
      <c r="D862" s="151" t="s">
        <v>1091</v>
      </c>
      <c r="E862" s="152" t="s">
        <v>1137</v>
      </c>
      <c r="F862" s="92" t="s">
        <v>7719</v>
      </c>
      <c r="G862" s="92" t="s">
        <v>1093</v>
      </c>
      <c r="H862" s="92" t="s">
        <v>7720</v>
      </c>
      <c r="I862" s="92" t="s">
        <v>1093</v>
      </c>
      <c r="J862" s="92" t="s">
        <v>7721</v>
      </c>
      <c r="K862" s="92" t="s">
        <v>1093</v>
      </c>
      <c r="L862" s="157">
        <v>7535.5604800800011</v>
      </c>
      <c r="M862" s="92" t="s">
        <v>2711</v>
      </c>
      <c r="N862" s="157">
        <v>288756259.09658498</v>
      </c>
      <c r="O862" s="92" t="s">
        <v>3617</v>
      </c>
    </row>
    <row r="863" spans="1:15" ht="24" customHeight="1">
      <c r="A863" s="92" t="s">
        <v>3364</v>
      </c>
      <c r="B863" s="151" t="s">
        <v>1921</v>
      </c>
      <c r="C863" s="151" t="s">
        <v>3365</v>
      </c>
      <c r="D863" s="151" t="s">
        <v>1091</v>
      </c>
      <c r="E863" s="152" t="s">
        <v>1109</v>
      </c>
      <c r="F863" s="92" t="s">
        <v>7722</v>
      </c>
      <c r="G863" s="92" t="s">
        <v>1093</v>
      </c>
      <c r="H863" s="92" t="s">
        <v>6718</v>
      </c>
      <c r="I863" s="92" t="s">
        <v>1093</v>
      </c>
      <c r="J863" s="92" t="s">
        <v>7723</v>
      </c>
      <c r="K863" s="92" t="s">
        <v>1093</v>
      </c>
      <c r="L863" s="157">
        <v>7498.147258</v>
      </c>
      <c r="M863" s="92" t="s">
        <v>2711</v>
      </c>
      <c r="N863" s="157">
        <v>288763757.24384302</v>
      </c>
      <c r="O863" s="92" t="s">
        <v>3617</v>
      </c>
    </row>
    <row r="864" spans="1:15" ht="24" customHeight="1">
      <c r="A864" s="92" t="s">
        <v>598</v>
      </c>
      <c r="B864" s="151" t="s">
        <v>1101</v>
      </c>
      <c r="C864" s="151" t="s">
        <v>599</v>
      </c>
      <c r="D864" s="151" t="s">
        <v>513</v>
      </c>
      <c r="E864" s="152" t="s">
        <v>1096</v>
      </c>
      <c r="F864" s="92" t="s">
        <v>7724</v>
      </c>
      <c r="G864" s="92" t="s">
        <v>534</v>
      </c>
      <c r="H864" s="92" t="s">
        <v>7725</v>
      </c>
      <c r="I864" s="92" t="s">
        <v>7726</v>
      </c>
      <c r="J864" s="92" t="s">
        <v>7727</v>
      </c>
      <c r="K864" s="92" t="s">
        <v>1217</v>
      </c>
      <c r="L864" s="157">
        <v>7495.912605432859</v>
      </c>
      <c r="M864" s="92" t="s">
        <v>2711</v>
      </c>
      <c r="N864" s="157">
        <v>288771253.15644801</v>
      </c>
      <c r="O864" s="92" t="s">
        <v>3635</v>
      </c>
    </row>
    <row r="865" spans="1:15" ht="24" customHeight="1">
      <c r="A865" s="92" t="s">
        <v>3454</v>
      </c>
      <c r="B865" s="151" t="s">
        <v>1089</v>
      </c>
      <c r="C865" s="151" t="s">
        <v>3455</v>
      </c>
      <c r="D865" s="151" t="s">
        <v>1311</v>
      </c>
      <c r="E865" s="152" t="s">
        <v>1312</v>
      </c>
      <c r="F865" s="92" t="s">
        <v>1313</v>
      </c>
      <c r="G865" s="92" t="s">
        <v>1093</v>
      </c>
      <c r="H865" s="92" t="s">
        <v>3456</v>
      </c>
      <c r="I865" s="92" t="s">
        <v>1093</v>
      </c>
      <c r="J865" s="92" t="s">
        <v>3457</v>
      </c>
      <c r="K865" s="92" t="s">
        <v>1093</v>
      </c>
      <c r="L865" s="157">
        <v>7491.8580000000002</v>
      </c>
      <c r="M865" s="92" t="s">
        <v>2711</v>
      </c>
      <c r="N865" s="157">
        <v>288778745.01444799</v>
      </c>
      <c r="O865" s="92" t="s">
        <v>3635</v>
      </c>
    </row>
    <row r="866" spans="1:15" ht="24" customHeight="1">
      <c r="A866" s="92" t="s">
        <v>3366</v>
      </c>
      <c r="B866" s="151" t="s">
        <v>1089</v>
      </c>
      <c r="C866" s="151" t="s">
        <v>3367</v>
      </c>
      <c r="D866" s="151" t="s">
        <v>1091</v>
      </c>
      <c r="E866" s="152" t="s">
        <v>1096</v>
      </c>
      <c r="F866" s="92" t="s">
        <v>3368</v>
      </c>
      <c r="G866" s="92" t="s">
        <v>1093</v>
      </c>
      <c r="H866" s="92" t="s">
        <v>7728</v>
      </c>
      <c r="I866" s="92" t="s">
        <v>1093</v>
      </c>
      <c r="J866" s="92" t="s">
        <v>7729</v>
      </c>
      <c r="K866" s="92" t="s">
        <v>1093</v>
      </c>
      <c r="L866" s="157">
        <v>7449.12</v>
      </c>
      <c r="M866" s="92" t="s">
        <v>2711</v>
      </c>
      <c r="N866" s="157">
        <v>288786194.13444799</v>
      </c>
      <c r="O866" s="92" t="s">
        <v>3635</v>
      </c>
    </row>
    <row r="867" spans="1:15" ht="36" customHeight="1">
      <c r="A867" s="92" t="s">
        <v>3336</v>
      </c>
      <c r="B867" s="151" t="s">
        <v>1089</v>
      </c>
      <c r="C867" s="151" t="s">
        <v>2269</v>
      </c>
      <c r="D867" s="151" t="s">
        <v>1095</v>
      </c>
      <c r="E867" s="152" t="s">
        <v>1109</v>
      </c>
      <c r="F867" s="92" t="s">
        <v>3337</v>
      </c>
      <c r="G867" s="92" t="s">
        <v>1093</v>
      </c>
      <c r="H867" s="92" t="s">
        <v>7730</v>
      </c>
      <c r="I867" s="92" t="s">
        <v>1093</v>
      </c>
      <c r="J867" s="92" t="s">
        <v>7731</v>
      </c>
      <c r="K867" s="92" t="s">
        <v>1093</v>
      </c>
      <c r="L867" s="157">
        <v>7438.2</v>
      </c>
      <c r="M867" s="92" t="s">
        <v>2711</v>
      </c>
      <c r="N867" s="157">
        <v>288793632.33444798</v>
      </c>
      <c r="O867" s="92" t="s">
        <v>3635</v>
      </c>
    </row>
    <row r="868" spans="1:15" ht="48" customHeight="1">
      <c r="A868" s="92" t="s">
        <v>3370</v>
      </c>
      <c r="B868" s="151" t="s">
        <v>1089</v>
      </c>
      <c r="C868" s="151" t="s">
        <v>3371</v>
      </c>
      <c r="D868" s="151" t="s">
        <v>1091</v>
      </c>
      <c r="E868" s="152" t="s">
        <v>1109</v>
      </c>
      <c r="F868" s="92" t="s">
        <v>1119</v>
      </c>
      <c r="G868" s="92" t="s">
        <v>1093</v>
      </c>
      <c r="H868" s="92" t="s">
        <v>7732</v>
      </c>
      <c r="I868" s="92" t="s">
        <v>1093</v>
      </c>
      <c r="J868" s="92" t="s">
        <v>7733</v>
      </c>
      <c r="K868" s="92" t="s">
        <v>1093</v>
      </c>
      <c r="L868" s="157">
        <v>7432.32</v>
      </c>
      <c r="M868" s="92" t="s">
        <v>2711</v>
      </c>
      <c r="N868" s="157">
        <v>288801064.65444797</v>
      </c>
      <c r="O868" s="92" t="s">
        <v>3653</v>
      </c>
    </row>
    <row r="869" spans="1:15" ht="48" customHeight="1">
      <c r="A869" s="92" t="s">
        <v>3376</v>
      </c>
      <c r="B869" s="151" t="s">
        <v>1558</v>
      </c>
      <c r="C869" s="151" t="s">
        <v>3377</v>
      </c>
      <c r="D869" s="151" t="s">
        <v>1091</v>
      </c>
      <c r="E869" s="152" t="s">
        <v>3378</v>
      </c>
      <c r="F869" s="92" t="s">
        <v>3379</v>
      </c>
      <c r="G869" s="92" t="s">
        <v>1093</v>
      </c>
      <c r="H869" s="92" t="s">
        <v>7734</v>
      </c>
      <c r="I869" s="92" t="s">
        <v>1093</v>
      </c>
      <c r="J869" s="92" t="s">
        <v>7735</v>
      </c>
      <c r="K869" s="92" t="s">
        <v>1093</v>
      </c>
      <c r="L869" s="157">
        <v>7401.3690800000004</v>
      </c>
      <c r="M869" s="92" t="s">
        <v>2711</v>
      </c>
      <c r="N869" s="157">
        <v>288808466.02352798</v>
      </c>
      <c r="O869" s="92" t="s">
        <v>3653</v>
      </c>
    </row>
    <row r="870" spans="1:15" ht="24" customHeight="1">
      <c r="A870" s="92" t="s">
        <v>3464</v>
      </c>
      <c r="B870" s="151" t="s">
        <v>1101</v>
      </c>
      <c r="C870" s="151" t="s">
        <v>3465</v>
      </c>
      <c r="D870" s="151" t="s">
        <v>1091</v>
      </c>
      <c r="E870" s="152" t="s">
        <v>1167</v>
      </c>
      <c r="F870" s="92" t="s">
        <v>3466</v>
      </c>
      <c r="G870" s="92" t="s">
        <v>1093</v>
      </c>
      <c r="H870" s="92" t="s">
        <v>7736</v>
      </c>
      <c r="I870" s="92" t="s">
        <v>1093</v>
      </c>
      <c r="J870" s="92" t="s">
        <v>7737</v>
      </c>
      <c r="K870" s="92" t="s">
        <v>1093</v>
      </c>
      <c r="L870" s="157">
        <v>7356.0786156000004</v>
      </c>
      <c r="M870" s="92" t="s">
        <v>2711</v>
      </c>
      <c r="N870" s="157">
        <v>288815822.102144</v>
      </c>
      <c r="O870" s="92" t="s">
        <v>3653</v>
      </c>
    </row>
    <row r="871" spans="1:15" ht="24" customHeight="1">
      <c r="A871" s="92" t="s">
        <v>3470</v>
      </c>
      <c r="B871" s="151" t="s">
        <v>1089</v>
      </c>
      <c r="C871" s="151" t="s">
        <v>3471</v>
      </c>
      <c r="D871" s="151" t="s">
        <v>1311</v>
      </c>
      <c r="E871" s="152" t="s">
        <v>1312</v>
      </c>
      <c r="F871" s="92" t="s">
        <v>1313</v>
      </c>
      <c r="G871" s="92" t="s">
        <v>1093</v>
      </c>
      <c r="H871" s="92" t="s">
        <v>3472</v>
      </c>
      <c r="I871" s="92" t="s">
        <v>1093</v>
      </c>
      <c r="J871" s="92" t="s">
        <v>3473</v>
      </c>
      <c r="K871" s="92" t="s">
        <v>1093</v>
      </c>
      <c r="L871" s="157">
        <v>7351.9160000000002</v>
      </c>
      <c r="M871" s="92" t="s">
        <v>2711</v>
      </c>
      <c r="N871" s="157">
        <v>288823174.01814401</v>
      </c>
      <c r="O871" s="92" t="s">
        <v>3666</v>
      </c>
    </row>
    <row r="872" spans="1:15" ht="36" customHeight="1">
      <c r="A872" s="92" t="s">
        <v>3474</v>
      </c>
      <c r="B872" s="151" t="s">
        <v>1089</v>
      </c>
      <c r="C872" s="151" t="s">
        <v>3475</v>
      </c>
      <c r="D872" s="151" t="s">
        <v>1311</v>
      </c>
      <c r="E872" s="152" t="s">
        <v>1312</v>
      </c>
      <c r="F872" s="92" t="s">
        <v>1313</v>
      </c>
      <c r="G872" s="92" t="s">
        <v>1093</v>
      </c>
      <c r="H872" s="92" t="s">
        <v>3472</v>
      </c>
      <c r="I872" s="92" t="s">
        <v>1093</v>
      </c>
      <c r="J872" s="92" t="s">
        <v>3473</v>
      </c>
      <c r="K872" s="92" t="s">
        <v>1093</v>
      </c>
      <c r="L872" s="157">
        <v>7351.9160000000002</v>
      </c>
      <c r="M872" s="92" t="s">
        <v>2711</v>
      </c>
      <c r="N872" s="157">
        <v>288830525.93414402</v>
      </c>
      <c r="O872" s="92" t="s">
        <v>3666</v>
      </c>
    </row>
    <row r="873" spans="1:15" ht="24" customHeight="1">
      <c r="A873" s="92" t="s">
        <v>3476</v>
      </c>
      <c r="B873" s="151" t="s">
        <v>1089</v>
      </c>
      <c r="C873" s="151" t="s">
        <v>3477</v>
      </c>
      <c r="D873" s="151" t="s">
        <v>1311</v>
      </c>
      <c r="E873" s="152" t="s">
        <v>1312</v>
      </c>
      <c r="F873" s="92" t="s">
        <v>1313</v>
      </c>
      <c r="G873" s="92" t="s">
        <v>1093</v>
      </c>
      <c r="H873" s="92" t="s">
        <v>3472</v>
      </c>
      <c r="I873" s="92" t="s">
        <v>1093</v>
      </c>
      <c r="J873" s="92" t="s">
        <v>3473</v>
      </c>
      <c r="K873" s="92" t="s">
        <v>1093</v>
      </c>
      <c r="L873" s="157">
        <v>7351.9160000000002</v>
      </c>
      <c r="M873" s="92" t="s">
        <v>2711</v>
      </c>
      <c r="N873" s="157">
        <v>288837877.85014403</v>
      </c>
      <c r="O873" s="92" t="s">
        <v>3666</v>
      </c>
    </row>
    <row r="874" spans="1:15" ht="24" customHeight="1">
      <c r="A874" s="92" t="s">
        <v>3349</v>
      </c>
      <c r="B874" s="151" t="s">
        <v>1089</v>
      </c>
      <c r="C874" s="151" t="s">
        <v>3350</v>
      </c>
      <c r="D874" s="151" t="s">
        <v>1103</v>
      </c>
      <c r="E874" s="152" t="s">
        <v>1096</v>
      </c>
      <c r="F874" s="92" t="s">
        <v>1119</v>
      </c>
      <c r="G874" s="92" t="s">
        <v>1093</v>
      </c>
      <c r="H874" s="92" t="s">
        <v>7738</v>
      </c>
      <c r="I874" s="92" t="s">
        <v>1093</v>
      </c>
      <c r="J874" s="92" t="s">
        <v>7739</v>
      </c>
      <c r="K874" s="92" t="s">
        <v>1093</v>
      </c>
      <c r="L874" s="157">
        <v>7335.6</v>
      </c>
      <c r="M874" s="92" t="s">
        <v>2711</v>
      </c>
      <c r="N874" s="157">
        <v>288845213.45014399</v>
      </c>
      <c r="O874" s="92" t="s">
        <v>3666</v>
      </c>
    </row>
    <row r="875" spans="1:15" ht="24" customHeight="1">
      <c r="A875" s="92" t="s">
        <v>3385</v>
      </c>
      <c r="B875" s="151" t="s">
        <v>1126</v>
      </c>
      <c r="C875" s="151" t="s">
        <v>3386</v>
      </c>
      <c r="D875" s="151" t="s">
        <v>1091</v>
      </c>
      <c r="E875" s="152" t="s">
        <v>1195</v>
      </c>
      <c r="F875" s="92" t="s">
        <v>3387</v>
      </c>
      <c r="G875" s="92" t="s">
        <v>1093</v>
      </c>
      <c r="H875" s="92" t="s">
        <v>3981</v>
      </c>
      <c r="I875" s="92" t="s">
        <v>1093</v>
      </c>
      <c r="J875" s="92" t="s">
        <v>7740</v>
      </c>
      <c r="K875" s="92" t="s">
        <v>1093</v>
      </c>
      <c r="L875" s="157">
        <v>7329.0672000000004</v>
      </c>
      <c r="M875" s="92" t="s">
        <v>2711</v>
      </c>
      <c r="N875" s="157">
        <v>288852542.517344</v>
      </c>
      <c r="O875" s="92" t="s">
        <v>3685</v>
      </c>
    </row>
    <row r="876" spans="1:15" ht="96" customHeight="1">
      <c r="A876" s="92" t="s">
        <v>3388</v>
      </c>
      <c r="B876" s="151" t="s">
        <v>1089</v>
      </c>
      <c r="C876" s="151" t="s">
        <v>3389</v>
      </c>
      <c r="D876" s="151" t="s">
        <v>1091</v>
      </c>
      <c r="E876" s="152" t="s">
        <v>1109</v>
      </c>
      <c r="F876" s="92" t="s">
        <v>1097</v>
      </c>
      <c r="G876" s="92" t="s">
        <v>1093</v>
      </c>
      <c r="H876" s="92" t="s">
        <v>7741</v>
      </c>
      <c r="I876" s="92" t="s">
        <v>1093</v>
      </c>
      <c r="J876" s="92" t="s">
        <v>7741</v>
      </c>
      <c r="K876" s="92" t="s">
        <v>1093</v>
      </c>
      <c r="L876" s="157">
        <v>7321.41</v>
      </c>
      <c r="M876" s="92" t="s">
        <v>2711</v>
      </c>
      <c r="N876" s="157">
        <v>288859863.92734402</v>
      </c>
      <c r="O876" s="92" t="s">
        <v>3685</v>
      </c>
    </row>
    <row r="877" spans="1:15" ht="24" customHeight="1">
      <c r="A877" s="92" t="s">
        <v>3440</v>
      </c>
      <c r="B877" s="151" t="s">
        <v>1558</v>
      </c>
      <c r="C877" s="151" t="s">
        <v>3441</v>
      </c>
      <c r="D877" s="151" t="s">
        <v>1091</v>
      </c>
      <c r="E877" s="152" t="s">
        <v>1195</v>
      </c>
      <c r="F877" s="92" t="s">
        <v>10024</v>
      </c>
      <c r="G877" s="92" t="s">
        <v>1093</v>
      </c>
      <c r="H877" s="92" t="s">
        <v>7765</v>
      </c>
      <c r="I877" s="92" t="s">
        <v>1093</v>
      </c>
      <c r="J877" s="92" t="s">
        <v>10025</v>
      </c>
      <c r="K877" s="92" t="s">
        <v>1093</v>
      </c>
      <c r="L877" s="157">
        <v>7276.5000000000009</v>
      </c>
      <c r="M877" s="92" t="s">
        <v>2711</v>
      </c>
      <c r="N877" s="157">
        <v>288867140.42734402</v>
      </c>
      <c r="O877" s="92" t="s">
        <v>3685</v>
      </c>
    </row>
    <row r="878" spans="1:15" ht="36" customHeight="1">
      <c r="A878" s="92" t="s">
        <v>3409</v>
      </c>
      <c r="B878" s="151" t="s">
        <v>1558</v>
      </c>
      <c r="C878" s="151" t="s">
        <v>3410</v>
      </c>
      <c r="D878" s="151" t="s">
        <v>1091</v>
      </c>
      <c r="E878" s="152" t="s">
        <v>1195</v>
      </c>
      <c r="F878" s="92" t="s">
        <v>3411</v>
      </c>
      <c r="G878" s="92" t="s">
        <v>1093</v>
      </c>
      <c r="H878" s="92" t="s">
        <v>7742</v>
      </c>
      <c r="I878" s="92" t="s">
        <v>1093</v>
      </c>
      <c r="J878" s="92" t="s">
        <v>7743</v>
      </c>
      <c r="K878" s="92" t="s">
        <v>1093</v>
      </c>
      <c r="L878" s="157">
        <v>7075.7777400000004</v>
      </c>
      <c r="M878" s="92" t="s">
        <v>2711</v>
      </c>
      <c r="N878" s="157">
        <v>288874216.20508403</v>
      </c>
      <c r="O878" s="92" t="s">
        <v>3685</v>
      </c>
    </row>
    <row r="879" spans="1:15" ht="24" customHeight="1">
      <c r="A879" s="92" t="s">
        <v>3413</v>
      </c>
      <c r="B879" s="151" t="s">
        <v>1126</v>
      </c>
      <c r="C879" s="151" t="s">
        <v>3414</v>
      </c>
      <c r="D879" s="151" t="s">
        <v>1091</v>
      </c>
      <c r="E879" s="152" t="s">
        <v>1225</v>
      </c>
      <c r="F879" s="92" t="s">
        <v>3415</v>
      </c>
      <c r="G879" s="92" t="s">
        <v>1093</v>
      </c>
      <c r="H879" s="92" t="s">
        <v>7744</v>
      </c>
      <c r="I879" s="92" t="s">
        <v>1093</v>
      </c>
      <c r="J879" s="92" t="s">
        <v>7745</v>
      </c>
      <c r="K879" s="92" t="s">
        <v>1093</v>
      </c>
      <c r="L879" s="157">
        <v>7075.3173822099998</v>
      </c>
      <c r="M879" s="92" t="s">
        <v>2711</v>
      </c>
      <c r="N879" s="157">
        <v>288881291.522466</v>
      </c>
      <c r="O879" s="92" t="s">
        <v>3705</v>
      </c>
    </row>
    <row r="880" spans="1:15" ht="24" customHeight="1">
      <c r="A880" s="92" t="s">
        <v>3416</v>
      </c>
      <c r="B880" s="151" t="s">
        <v>1126</v>
      </c>
      <c r="C880" s="151" t="s">
        <v>3417</v>
      </c>
      <c r="D880" s="151" t="s">
        <v>513</v>
      </c>
      <c r="E880" s="152" t="s">
        <v>1096</v>
      </c>
      <c r="F880" s="92" t="s">
        <v>3418</v>
      </c>
      <c r="G880" s="92" t="s">
        <v>1093</v>
      </c>
      <c r="H880" s="92" t="s">
        <v>7746</v>
      </c>
      <c r="I880" s="92" t="s">
        <v>1093</v>
      </c>
      <c r="J880" s="92" t="s">
        <v>7747</v>
      </c>
      <c r="K880" s="92" t="s">
        <v>1093</v>
      </c>
      <c r="L880" s="157">
        <v>7069.4726227299998</v>
      </c>
      <c r="M880" s="92" t="s">
        <v>2711</v>
      </c>
      <c r="N880" s="157">
        <v>288888360.99508899</v>
      </c>
      <c r="O880" s="92" t="s">
        <v>3705</v>
      </c>
    </row>
    <row r="881" spans="1:15" ht="96" customHeight="1">
      <c r="A881" s="92" t="s">
        <v>3419</v>
      </c>
      <c r="B881" s="151" t="s">
        <v>1089</v>
      </c>
      <c r="C881" s="151" t="s">
        <v>3420</v>
      </c>
      <c r="D881" s="151" t="s">
        <v>1091</v>
      </c>
      <c r="E881" s="152" t="s">
        <v>1109</v>
      </c>
      <c r="F881" s="92" t="s">
        <v>1097</v>
      </c>
      <c r="G881" s="92" t="s">
        <v>1093</v>
      </c>
      <c r="H881" s="92" t="s">
        <v>7748</v>
      </c>
      <c r="I881" s="92" t="s">
        <v>1093</v>
      </c>
      <c r="J881" s="92" t="s">
        <v>7748</v>
      </c>
      <c r="K881" s="92" t="s">
        <v>1093</v>
      </c>
      <c r="L881" s="157">
        <v>7052.55</v>
      </c>
      <c r="M881" s="92" t="s">
        <v>2711</v>
      </c>
      <c r="N881" s="157">
        <v>288895413.54508901</v>
      </c>
      <c r="O881" s="92" t="s">
        <v>3705</v>
      </c>
    </row>
    <row r="882" spans="1:15" ht="24" customHeight="1">
      <c r="A882" s="92" t="s">
        <v>3511</v>
      </c>
      <c r="B882" s="151" t="s">
        <v>1089</v>
      </c>
      <c r="C882" s="151" t="s">
        <v>3512</v>
      </c>
      <c r="D882" s="151" t="s">
        <v>1311</v>
      </c>
      <c r="E882" s="152" t="s">
        <v>1312</v>
      </c>
      <c r="F882" s="92" t="s">
        <v>1313</v>
      </c>
      <c r="G882" s="92" t="s">
        <v>1093</v>
      </c>
      <c r="H882" s="92" t="s">
        <v>3513</v>
      </c>
      <c r="I882" s="92" t="s">
        <v>1093</v>
      </c>
      <c r="J882" s="92" t="s">
        <v>3514</v>
      </c>
      <c r="K882" s="92" t="s">
        <v>1093</v>
      </c>
      <c r="L882" s="157">
        <v>7001.2470000000003</v>
      </c>
      <c r="M882" s="92" t="s">
        <v>2711</v>
      </c>
      <c r="N882" s="157">
        <v>288902414.79208899</v>
      </c>
      <c r="O882" s="92" t="s">
        <v>3705</v>
      </c>
    </row>
    <row r="883" spans="1:15" ht="24" customHeight="1">
      <c r="A883" s="92" t="s">
        <v>3515</v>
      </c>
      <c r="B883" s="151" t="s">
        <v>1089</v>
      </c>
      <c r="C883" s="151" t="s">
        <v>3516</v>
      </c>
      <c r="D883" s="151" t="s">
        <v>1311</v>
      </c>
      <c r="E883" s="152" t="s">
        <v>1312</v>
      </c>
      <c r="F883" s="92" t="s">
        <v>1313</v>
      </c>
      <c r="G883" s="92" t="s">
        <v>1093</v>
      </c>
      <c r="H883" s="92" t="s">
        <v>3513</v>
      </c>
      <c r="I883" s="92" t="s">
        <v>1093</v>
      </c>
      <c r="J883" s="92" t="s">
        <v>3514</v>
      </c>
      <c r="K883" s="92" t="s">
        <v>1093</v>
      </c>
      <c r="L883" s="157">
        <v>7001.2470000000003</v>
      </c>
      <c r="M883" s="92" t="s">
        <v>2711</v>
      </c>
      <c r="N883" s="157">
        <v>288909416.03908902</v>
      </c>
      <c r="O883" s="92" t="s">
        <v>3705</v>
      </c>
    </row>
    <row r="884" spans="1:15" ht="60" customHeight="1">
      <c r="A884" s="92" t="s">
        <v>3380</v>
      </c>
      <c r="B884" s="151" t="s">
        <v>1089</v>
      </c>
      <c r="C884" s="151" t="s">
        <v>3381</v>
      </c>
      <c r="D884" s="151" t="s">
        <v>1095</v>
      </c>
      <c r="E884" s="152" t="s">
        <v>1137</v>
      </c>
      <c r="F884" s="92" t="s">
        <v>3382</v>
      </c>
      <c r="G884" s="92" t="s">
        <v>1093</v>
      </c>
      <c r="H884" s="92" t="s">
        <v>7749</v>
      </c>
      <c r="I884" s="92" t="s">
        <v>1093</v>
      </c>
      <c r="J884" s="92" t="s">
        <v>7750</v>
      </c>
      <c r="K884" s="92" t="s">
        <v>1093</v>
      </c>
      <c r="L884" s="157">
        <v>6942.88</v>
      </c>
      <c r="M884" s="92" t="s">
        <v>2711</v>
      </c>
      <c r="N884" s="157">
        <v>288916358.91908902</v>
      </c>
      <c r="O884" s="92" t="s">
        <v>3719</v>
      </c>
    </row>
    <row r="885" spans="1:15" ht="72" customHeight="1">
      <c r="A885" s="92" t="s">
        <v>3517</v>
      </c>
      <c r="B885" s="151" t="s">
        <v>1089</v>
      </c>
      <c r="C885" s="151" t="s">
        <v>3518</v>
      </c>
      <c r="D885" s="151" t="s">
        <v>1095</v>
      </c>
      <c r="E885" s="152" t="s">
        <v>1096</v>
      </c>
      <c r="F885" s="92" t="s">
        <v>1605</v>
      </c>
      <c r="G885" s="92" t="s">
        <v>1093</v>
      </c>
      <c r="H885" s="92" t="s">
        <v>3321</v>
      </c>
      <c r="I885" s="92" t="s">
        <v>1093</v>
      </c>
      <c r="J885" s="92" t="s">
        <v>3519</v>
      </c>
      <c r="K885" s="92" t="s">
        <v>1093</v>
      </c>
      <c r="L885" s="157">
        <v>6930</v>
      </c>
      <c r="M885" s="92" t="s">
        <v>2711</v>
      </c>
      <c r="N885" s="157">
        <v>288923288.91908902</v>
      </c>
      <c r="O885" s="92" t="s">
        <v>3719</v>
      </c>
    </row>
    <row r="886" spans="1:15" ht="24" customHeight="1">
      <c r="A886" s="92" t="s">
        <v>3383</v>
      </c>
      <c r="B886" s="151" t="s">
        <v>1089</v>
      </c>
      <c r="C886" s="151" t="s">
        <v>2960</v>
      </c>
      <c r="D886" s="151" t="s">
        <v>1095</v>
      </c>
      <c r="E886" s="152" t="s">
        <v>1109</v>
      </c>
      <c r="F886" s="92" t="s">
        <v>1097</v>
      </c>
      <c r="G886" s="92" t="s">
        <v>1093</v>
      </c>
      <c r="H886" s="92" t="s">
        <v>7751</v>
      </c>
      <c r="I886" s="92" t="s">
        <v>1093</v>
      </c>
      <c r="J886" s="92" t="s">
        <v>7751</v>
      </c>
      <c r="K886" s="92" t="s">
        <v>1093</v>
      </c>
      <c r="L886" s="157">
        <v>6913.54</v>
      </c>
      <c r="M886" s="92" t="s">
        <v>2711</v>
      </c>
      <c r="N886" s="157">
        <v>288930202.45908898</v>
      </c>
      <c r="O886" s="92" t="s">
        <v>3719</v>
      </c>
    </row>
    <row r="887" spans="1:15" ht="36" customHeight="1">
      <c r="A887" s="92" t="s">
        <v>3421</v>
      </c>
      <c r="B887" s="151" t="s">
        <v>1126</v>
      </c>
      <c r="C887" s="151" t="s">
        <v>3422</v>
      </c>
      <c r="D887" s="151" t="s">
        <v>1091</v>
      </c>
      <c r="E887" s="152" t="s">
        <v>1195</v>
      </c>
      <c r="F887" s="92" t="s">
        <v>3423</v>
      </c>
      <c r="G887" s="92" t="s">
        <v>1093</v>
      </c>
      <c r="H887" s="92" t="s">
        <v>7752</v>
      </c>
      <c r="I887" s="92" t="s">
        <v>1093</v>
      </c>
      <c r="J887" s="92" t="s">
        <v>7753</v>
      </c>
      <c r="K887" s="92" t="s">
        <v>1093</v>
      </c>
      <c r="L887" s="157">
        <v>6895.6334999999999</v>
      </c>
      <c r="M887" s="92" t="s">
        <v>2711</v>
      </c>
      <c r="N887" s="157">
        <v>288937098.09258902</v>
      </c>
      <c r="O887" s="92" t="s">
        <v>3719</v>
      </c>
    </row>
    <row r="888" spans="1:15" ht="24" customHeight="1">
      <c r="A888" s="92" t="s">
        <v>3424</v>
      </c>
      <c r="B888" s="151" t="s">
        <v>1126</v>
      </c>
      <c r="C888" s="151" t="s">
        <v>3425</v>
      </c>
      <c r="D888" s="151" t="s">
        <v>1091</v>
      </c>
      <c r="E888" s="152" t="s">
        <v>1137</v>
      </c>
      <c r="F888" s="92" t="s">
        <v>3426</v>
      </c>
      <c r="G888" s="92" t="s">
        <v>1093</v>
      </c>
      <c r="H888" s="92" t="s">
        <v>7754</v>
      </c>
      <c r="I888" s="92" t="s">
        <v>1093</v>
      </c>
      <c r="J888" s="92" t="s">
        <v>7755</v>
      </c>
      <c r="K888" s="92" t="s">
        <v>1093</v>
      </c>
      <c r="L888" s="157">
        <v>6889.2907999999998</v>
      </c>
      <c r="M888" s="92" t="s">
        <v>2711</v>
      </c>
      <c r="N888" s="157">
        <v>288943987.383389</v>
      </c>
      <c r="O888" s="92" t="s">
        <v>3740</v>
      </c>
    </row>
    <row r="889" spans="1:15" ht="24" customHeight="1">
      <c r="A889" s="92" t="s">
        <v>3390</v>
      </c>
      <c r="B889" s="151" t="s">
        <v>1101</v>
      </c>
      <c r="C889" s="151" t="s">
        <v>3391</v>
      </c>
      <c r="D889" s="151" t="s">
        <v>1091</v>
      </c>
      <c r="E889" s="152" t="s">
        <v>1160</v>
      </c>
      <c r="F889" s="92" t="s">
        <v>3392</v>
      </c>
      <c r="G889" s="92" t="s">
        <v>1093</v>
      </c>
      <c r="H889" s="92" t="s">
        <v>7756</v>
      </c>
      <c r="I889" s="92" t="s">
        <v>1093</v>
      </c>
      <c r="J889" s="92" t="s">
        <v>7757</v>
      </c>
      <c r="K889" s="92" t="s">
        <v>1093</v>
      </c>
      <c r="L889" s="157">
        <v>6862.4907000000003</v>
      </c>
      <c r="M889" s="92" t="s">
        <v>2711</v>
      </c>
      <c r="N889" s="157">
        <v>288950849.874089</v>
      </c>
      <c r="O889" s="92" t="s">
        <v>3740</v>
      </c>
    </row>
    <row r="890" spans="1:15" ht="24" customHeight="1">
      <c r="A890" s="92" t="s">
        <v>3428</v>
      </c>
      <c r="B890" s="151" t="s">
        <v>1126</v>
      </c>
      <c r="C890" s="151" t="s">
        <v>3429</v>
      </c>
      <c r="D890" s="151" t="s">
        <v>1091</v>
      </c>
      <c r="E890" s="152" t="s">
        <v>1096</v>
      </c>
      <c r="F890" s="92" t="s">
        <v>3430</v>
      </c>
      <c r="G890" s="92" t="s">
        <v>1093</v>
      </c>
      <c r="H890" s="92" t="s">
        <v>7758</v>
      </c>
      <c r="I890" s="92" t="s">
        <v>1093</v>
      </c>
      <c r="J890" s="92" t="s">
        <v>7759</v>
      </c>
      <c r="K890" s="92" t="s">
        <v>1093</v>
      </c>
      <c r="L890" s="157">
        <v>6856.77261</v>
      </c>
      <c r="M890" s="92" t="s">
        <v>2711</v>
      </c>
      <c r="N890" s="157">
        <v>288957706.64669901</v>
      </c>
      <c r="O890" s="92" t="s">
        <v>3740</v>
      </c>
    </row>
    <row r="891" spans="1:15" ht="60" customHeight="1">
      <c r="A891" s="92" t="s">
        <v>3003</v>
      </c>
      <c r="B891" s="151" t="s">
        <v>1558</v>
      </c>
      <c r="C891" s="151" t="s">
        <v>3004</v>
      </c>
      <c r="D891" s="151" t="s">
        <v>1091</v>
      </c>
      <c r="E891" s="152" t="s">
        <v>1195</v>
      </c>
      <c r="F891" s="92" t="s">
        <v>3005</v>
      </c>
      <c r="G891" s="92" t="s">
        <v>1093</v>
      </c>
      <c r="H891" s="92" t="s">
        <v>5767</v>
      </c>
      <c r="I891" s="92" t="s">
        <v>1093</v>
      </c>
      <c r="J891" s="92" t="s">
        <v>7760</v>
      </c>
      <c r="K891" s="92" t="s">
        <v>1093</v>
      </c>
      <c r="L891" s="157">
        <v>6847.2</v>
      </c>
      <c r="M891" s="92" t="s">
        <v>2711</v>
      </c>
      <c r="N891" s="157">
        <v>288964553.846699</v>
      </c>
      <c r="O891" s="92" t="s">
        <v>3740</v>
      </c>
    </row>
    <row r="892" spans="1:15" ht="84" customHeight="1">
      <c r="A892" s="92" t="s">
        <v>3431</v>
      </c>
      <c r="B892" s="151" t="s">
        <v>1126</v>
      </c>
      <c r="C892" s="151" t="s">
        <v>3432</v>
      </c>
      <c r="D892" s="151" t="s">
        <v>1091</v>
      </c>
      <c r="E892" s="152" t="s">
        <v>1096</v>
      </c>
      <c r="F892" s="92" t="s">
        <v>1100</v>
      </c>
      <c r="G892" s="92" t="s">
        <v>1093</v>
      </c>
      <c r="H892" s="92" t="s">
        <v>7761</v>
      </c>
      <c r="I892" s="92" t="s">
        <v>1093</v>
      </c>
      <c r="J892" s="92" t="s">
        <v>7762</v>
      </c>
      <c r="K892" s="92" t="s">
        <v>1093</v>
      </c>
      <c r="L892" s="157">
        <v>6845.22</v>
      </c>
      <c r="M892" s="92" t="s">
        <v>2711</v>
      </c>
      <c r="N892" s="157">
        <v>288971399.06669903</v>
      </c>
      <c r="O892" s="92" t="s">
        <v>3760</v>
      </c>
    </row>
    <row r="893" spans="1:15" ht="24" customHeight="1">
      <c r="A893" s="92" t="s">
        <v>2834</v>
      </c>
      <c r="B893" s="151" t="s">
        <v>1126</v>
      </c>
      <c r="C893" s="151" t="s">
        <v>2835</v>
      </c>
      <c r="D893" s="151" t="s">
        <v>1091</v>
      </c>
      <c r="E893" s="152" t="s">
        <v>1137</v>
      </c>
      <c r="F893" s="92" t="s">
        <v>10026</v>
      </c>
      <c r="G893" s="92" t="s">
        <v>1093</v>
      </c>
      <c r="H893" s="92" t="s">
        <v>7644</v>
      </c>
      <c r="I893" s="92" t="s">
        <v>1093</v>
      </c>
      <c r="J893" s="92" t="s">
        <v>10027</v>
      </c>
      <c r="K893" s="92" t="s">
        <v>1093</v>
      </c>
      <c r="L893" s="157">
        <v>6815.3036236799999</v>
      </c>
      <c r="M893" s="92" t="s">
        <v>2711</v>
      </c>
      <c r="N893" s="157">
        <v>288978214.370323</v>
      </c>
      <c r="O893" s="92" t="s">
        <v>3760</v>
      </c>
    </row>
    <row r="894" spans="1:15" ht="24" customHeight="1">
      <c r="A894" s="92" t="s">
        <v>3433</v>
      </c>
      <c r="B894" s="151" t="s">
        <v>1089</v>
      </c>
      <c r="C894" s="151" t="s">
        <v>3434</v>
      </c>
      <c r="D894" s="151" t="s">
        <v>1091</v>
      </c>
      <c r="E894" s="152" t="s">
        <v>1109</v>
      </c>
      <c r="F894" s="92" t="s">
        <v>1119</v>
      </c>
      <c r="G894" s="92" t="s">
        <v>1093</v>
      </c>
      <c r="H894" s="92" t="s">
        <v>7763</v>
      </c>
      <c r="I894" s="92" t="s">
        <v>1093</v>
      </c>
      <c r="J894" s="92" t="s">
        <v>7764</v>
      </c>
      <c r="K894" s="92" t="s">
        <v>1093</v>
      </c>
      <c r="L894" s="157">
        <v>6800</v>
      </c>
      <c r="M894" s="92" t="s">
        <v>2711</v>
      </c>
      <c r="N894" s="157">
        <v>288985014.370323</v>
      </c>
      <c r="O894" s="92" t="s">
        <v>3760</v>
      </c>
    </row>
    <row r="895" spans="1:15" ht="36" customHeight="1">
      <c r="A895" s="92" t="s">
        <v>3545</v>
      </c>
      <c r="B895" s="151" t="s">
        <v>1089</v>
      </c>
      <c r="C895" s="151" t="s">
        <v>3546</v>
      </c>
      <c r="D895" s="151" t="s">
        <v>1311</v>
      </c>
      <c r="E895" s="152" t="s">
        <v>1312</v>
      </c>
      <c r="F895" s="92" t="s">
        <v>1097</v>
      </c>
      <c r="G895" s="92" t="s">
        <v>1093</v>
      </c>
      <c r="H895" s="92" t="s">
        <v>3472</v>
      </c>
      <c r="I895" s="92" t="s">
        <v>1093</v>
      </c>
      <c r="J895" s="92" t="s">
        <v>3472</v>
      </c>
      <c r="K895" s="92" t="s">
        <v>1093</v>
      </c>
      <c r="L895" s="157">
        <v>6683.56</v>
      </c>
      <c r="M895" s="92" t="s">
        <v>2711</v>
      </c>
      <c r="N895" s="157">
        <v>288991697.930323</v>
      </c>
      <c r="O895" s="92" t="s">
        <v>3760</v>
      </c>
    </row>
    <row r="896" spans="1:15" ht="24" customHeight="1">
      <c r="A896" s="92" t="s">
        <v>3547</v>
      </c>
      <c r="B896" s="151" t="s">
        <v>1089</v>
      </c>
      <c r="C896" s="151" t="s">
        <v>3548</v>
      </c>
      <c r="D896" s="151" t="s">
        <v>1311</v>
      </c>
      <c r="E896" s="152" t="s">
        <v>1312</v>
      </c>
      <c r="F896" s="92" t="s">
        <v>1097</v>
      </c>
      <c r="G896" s="92" t="s">
        <v>1093</v>
      </c>
      <c r="H896" s="92" t="s">
        <v>3472</v>
      </c>
      <c r="I896" s="92" t="s">
        <v>1093</v>
      </c>
      <c r="J896" s="92" t="s">
        <v>3472</v>
      </c>
      <c r="K896" s="92" t="s">
        <v>1093</v>
      </c>
      <c r="L896" s="157">
        <v>6683.56</v>
      </c>
      <c r="M896" s="92" t="s">
        <v>2711</v>
      </c>
      <c r="N896" s="157">
        <v>288998381.49032301</v>
      </c>
      <c r="O896" s="92" t="s">
        <v>3778</v>
      </c>
    </row>
    <row r="897" spans="1:15" ht="24" customHeight="1">
      <c r="A897" s="92" t="s">
        <v>3549</v>
      </c>
      <c r="B897" s="151" t="s">
        <v>1089</v>
      </c>
      <c r="C897" s="151" t="s">
        <v>3550</v>
      </c>
      <c r="D897" s="151" t="s">
        <v>1311</v>
      </c>
      <c r="E897" s="152" t="s">
        <v>1312</v>
      </c>
      <c r="F897" s="92" t="s">
        <v>1097</v>
      </c>
      <c r="G897" s="92" t="s">
        <v>1093</v>
      </c>
      <c r="H897" s="92" t="s">
        <v>3472</v>
      </c>
      <c r="I897" s="92" t="s">
        <v>1093</v>
      </c>
      <c r="J897" s="92" t="s">
        <v>3472</v>
      </c>
      <c r="K897" s="92" t="s">
        <v>1093</v>
      </c>
      <c r="L897" s="157">
        <v>6683.56</v>
      </c>
      <c r="M897" s="92" t="s">
        <v>2711</v>
      </c>
      <c r="N897" s="157">
        <v>289005065.05032301</v>
      </c>
      <c r="O897" s="92" t="s">
        <v>3778</v>
      </c>
    </row>
    <row r="898" spans="1:15" ht="24" customHeight="1">
      <c r="A898" s="92" t="s">
        <v>3551</v>
      </c>
      <c r="B898" s="151" t="s">
        <v>1089</v>
      </c>
      <c r="C898" s="151" t="s">
        <v>3552</v>
      </c>
      <c r="D898" s="151" t="s">
        <v>1311</v>
      </c>
      <c r="E898" s="152" t="s">
        <v>1312</v>
      </c>
      <c r="F898" s="92" t="s">
        <v>1097</v>
      </c>
      <c r="G898" s="92" t="s">
        <v>1093</v>
      </c>
      <c r="H898" s="92" t="s">
        <v>3472</v>
      </c>
      <c r="I898" s="92" t="s">
        <v>1093</v>
      </c>
      <c r="J898" s="92" t="s">
        <v>3472</v>
      </c>
      <c r="K898" s="92" t="s">
        <v>1093</v>
      </c>
      <c r="L898" s="157">
        <v>6683.56</v>
      </c>
      <c r="M898" s="92" t="s">
        <v>2711</v>
      </c>
      <c r="N898" s="157">
        <v>289011748.61032301</v>
      </c>
      <c r="O898" s="92" t="s">
        <v>3778</v>
      </c>
    </row>
    <row r="899" spans="1:15" ht="36" customHeight="1">
      <c r="A899" s="92" t="s">
        <v>3554</v>
      </c>
      <c r="B899" s="151" t="s">
        <v>1089</v>
      </c>
      <c r="C899" s="151" t="s">
        <v>3555</v>
      </c>
      <c r="D899" s="151" t="s">
        <v>1311</v>
      </c>
      <c r="E899" s="152" t="s">
        <v>1312</v>
      </c>
      <c r="F899" s="92" t="s">
        <v>1097</v>
      </c>
      <c r="G899" s="92" t="s">
        <v>1093</v>
      </c>
      <c r="H899" s="92" t="s">
        <v>3472</v>
      </c>
      <c r="I899" s="92" t="s">
        <v>1093</v>
      </c>
      <c r="J899" s="92" t="s">
        <v>3472</v>
      </c>
      <c r="K899" s="92" t="s">
        <v>1093</v>
      </c>
      <c r="L899" s="157">
        <v>6683.56</v>
      </c>
      <c r="M899" s="92" t="s">
        <v>2711</v>
      </c>
      <c r="N899" s="157">
        <v>289018432.17032301</v>
      </c>
      <c r="O899" s="92" t="s">
        <v>3778</v>
      </c>
    </row>
    <row r="900" spans="1:15" ht="24" customHeight="1">
      <c r="A900" s="92" t="s">
        <v>3556</v>
      </c>
      <c r="B900" s="151" t="s">
        <v>1089</v>
      </c>
      <c r="C900" s="151" t="s">
        <v>3557</v>
      </c>
      <c r="D900" s="151" t="s">
        <v>1311</v>
      </c>
      <c r="E900" s="152" t="s">
        <v>1312</v>
      </c>
      <c r="F900" s="92" t="s">
        <v>1097</v>
      </c>
      <c r="G900" s="92" t="s">
        <v>1093</v>
      </c>
      <c r="H900" s="92" t="s">
        <v>3472</v>
      </c>
      <c r="I900" s="92" t="s">
        <v>1093</v>
      </c>
      <c r="J900" s="92" t="s">
        <v>3472</v>
      </c>
      <c r="K900" s="92" t="s">
        <v>1093</v>
      </c>
      <c r="L900" s="157">
        <v>6683.56</v>
      </c>
      <c r="M900" s="92" t="s">
        <v>2711</v>
      </c>
      <c r="N900" s="157">
        <v>289025115.73032302</v>
      </c>
      <c r="O900" s="92" t="s">
        <v>3778</v>
      </c>
    </row>
    <row r="901" spans="1:15" ht="36" customHeight="1">
      <c r="A901" s="92" t="s">
        <v>3558</v>
      </c>
      <c r="B901" s="151" t="s">
        <v>1089</v>
      </c>
      <c r="C901" s="151" t="s">
        <v>3559</v>
      </c>
      <c r="D901" s="151" t="s">
        <v>1311</v>
      </c>
      <c r="E901" s="152" t="s">
        <v>1312</v>
      </c>
      <c r="F901" s="92" t="s">
        <v>1097</v>
      </c>
      <c r="G901" s="92" t="s">
        <v>1093</v>
      </c>
      <c r="H901" s="92" t="s">
        <v>3472</v>
      </c>
      <c r="I901" s="92" t="s">
        <v>1093</v>
      </c>
      <c r="J901" s="92" t="s">
        <v>3472</v>
      </c>
      <c r="K901" s="92" t="s">
        <v>1093</v>
      </c>
      <c r="L901" s="157">
        <v>6683.56</v>
      </c>
      <c r="M901" s="92" t="s">
        <v>2711</v>
      </c>
      <c r="N901" s="157">
        <v>289031799.29032302</v>
      </c>
      <c r="O901" s="92" t="s">
        <v>3802</v>
      </c>
    </row>
    <row r="902" spans="1:15" ht="24" customHeight="1">
      <c r="A902" s="92" t="s">
        <v>1022</v>
      </c>
      <c r="B902" s="151" t="s">
        <v>1126</v>
      </c>
      <c r="C902" s="151" t="s">
        <v>259</v>
      </c>
      <c r="D902" s="151" t="s">
        <v>1127</v>
      </c>
      <c r="E902" s="152" t="s">
        <v>254</v>
      </c>
      <c r="F902" s="92" t="s">
        <v>7766</v>
      </c>
      <c r="G902" s="92" t="s">
        <v>1093</v>
      </c>
      <c r="H902" s="92" t="s">
        <v>7767</v>
      </c>
      <c r="I902" s="92" t="s">
        <v>1093</v>
      </c>
      <c r="J902" s="92" t="s">
        <v>7768</v>
      </c>
      <c r="K902" s="92" t="s">
        <v>1093</v>
      </c>
      <c r="L902" s="157">
        <v>6613.0893492300002</v>
      </c>
      <c r="M902" s="92" t="s">
        <v>2711</v>
      </c>
      <c r="N902" s="157">
        <v>289038412.37967199</v>
      </c>
      <c r="O902" s="92" t="s">
        <v>3802</v>
      </c>
    </row>
    <row r="903" spans="1:15" ht="24" customHeight="1">
      <c r="A903" s="92" t="s">
        <v>3442</v>
      </c>
      <c r="B903" s="151" t="s">
        <v>1089</v>
      </c>
      <c r="C903" s="151" t="s">
        <v>3443</v>
      </c>
      <c r="D903" s="151" t="s">
        <v>1091</v>
      </c>
      <c r="E903" s="152" t="s">
        <v>1109</v>
      </c>
      <c r="F903" s="92" t="s">
        <v>1097</v>
      </c>
      <c r="G903" s="92" t="s">
        <v>1093</v>
      </c>
      <c r="H903" s="92" t="s">
        <v>7769</v>
      </c>
      <c r="I903" s="92" t="s">
        <v>1093</v>
      </c>
      <c r="J903" s="92" t="s">
        <v>7769</v>
      </c>
      <c r="K903" s="92" t="s">
        <v>1093</v>
      </c>
      <c r="L903" s="157">
        <v>6601.41</v>
      </c>
      <c r="M903" s="92" t="s">
        <v>2711</v>
      </c>
      <c r="N903" s="157">
        <v>289045013.78967202</v>
      </c>
      <c r="O903" s="92" t="s">
        <v>3802</v>
      </c>
    </row>
    <row r="904" spans="1:15" ht="24" customHeight="1">
      <c r="A904" s="92" t="s">
        <v>541</v>
      </c>
      <c r="B904" s="151" t="s">
        <v>1101</v>
      </c>
      <c r="C904" s="151" t="s">
        <v>542</v>
      </c>
      <c r="D904" s="151" t="s">
        <v>513</v>
      </c>
      <c r="E904" s="152" t="s">
        <v>1096</v>
      </c>
      <c r="F904" s="92" t="s">
        <v>543</v>
      </c>
      <c r="G904" s="92" t="s">
        <v>534</v>
      </c>
      <c r="H904" s="92" t="s">
        <v>7770</v>
      </c>
      <c r="I904" s="92" t="s">
        <v>7771</v>
      </c>
      <c r="J904" s="92" t="s">
        <v>7772</v>
      </c>
      <c r="K904" s="92" t="s">
        <v>1217</v>
      </c>
      <c r="L904" s="157">
        <v>6582.0708203255799</v>
      </c>
      <c r="M904" s="92" t="s">
        <v>2711</v>
      </c>
      <c r="N904" s="157">
        <v>289051595.86049199</v>
      </c>
      <c r="O904" s="92" t="s">
        <v>3802</v>
      </c>
    </row>
    <row r="905" spans="1:15" ht="24" customHeight="1">
      <c r="A905" s="92" t="s">
        <v>3444</v>
      </c>
      <c r="B905" s="151" t="s">
        <v>1126</v>
      </c>
      <c r="C905" s="151" t="s">
        <v>3445</v>
      </c>
      <c r="D905" s="151" t="s">
        <v>1091</v>
      </c>
      <c r="E905" s="152" t="s">
        <v>1096</v>
      </c>
      <c r="F905" s="92" t="s">
        <v>7773</v>
      </c>
      <c r="G905" s="92" t="s">
        <v>1093</v>
      </c>
      <c r="H905" s="92" t="s">
        <v>7774</v>
      </c>
      <c r="I905" s="92" t="s">
        <v>1093</v>
      </c>
      <c r="J905" s="92" t="s">
        <v>7775</v>
      </c>
      <c r="K905" s="92" t="s">
        <v>1093</v>
      </c>
      <c r="L905" s="157">
        <v>6573.5097690800003</v>
      </c>
      <c r="M905" s="92" t="s">
        <v>2711</v>
      </c>
      <c r="N905" s="157">
        <v>289058169.37026101</v>
      </c>
      <c r="O905" s="92" t="s">
        <v>3827</v>
      </c>
    </row>
    <row r="906" spans="1:15" ht="48" customHeight="1">
      <c r="A906" s="92" t="s">
        <v>3446</v>
      </c>
      <c r="B906" s="151" t="s">
        <v>1126</v>
      </c>
      <c r="C906" s="151" t="s">
        <v>3447</v>
      </c>
      <c r="D906" s="151" t="s">
        <v>1091</v>
      </c>
      <c r="E906" s="152" t="s">
        <v>1137</v>
      </c>
      <c r="F906" s="92" t="s">
        <v>3448</v>
      </c>
      <c r="G906" s="92" t="s">
        <v>1093</v>
      </c>
      <c r="H906" s="92" t="s">
        <v>7776</v>
      </c>
      <c r="I906" s="92" t="s">
        <v>1093</v>
      </c>
      <c r="J906" s="92" t="s">
        <v>7777</v>
      </c>
      <c r="K906" s="92" t="s">
        <v>1093</v>
      </c>
      <c r="L906" s="157">
        <v>6556.3343999999997</v>
      </c>
      <c r="M906" s="92" t="s">
        <v>2711</v>
      </c>
      <c r="N906" s="157">
        <v>289064725.70466101</v>
      </c>
      <c r="O906" s="92" t="s">
        <v>3827</v>
      </c>
    </row>
    <row r="907" spans="1:15" ht="24" customHeight="1">
      <c r="A907" s="92" t="s">
        <v>3451</v>
      </c>
      <c r="B907" s="151" t="s">
        <v>1126</v>
      </c>
      <c r="C907" s="151" t="s">
        <v>3452</v>
      </c>
      <c r="D907" s="151" t="s">
        <v>1091</v>
      </c>
      <c r="E907" s="152" t="s">
        <v>1195</v>
      </c>
      <c r="F907" s="92" t="s">
        <v>3453</v>
      </c>
      <c r="G907" s="92" t="s">
        <v>1093</v>
      </c>
      <c r="H907" s="92" t="s">
        <v>7778</v>
      </c>
      <c r="I907" s="92" t="s">
        <v>1093</v>
      </c>
      <c r="J907" s="92" t="s">
        <v>7779</v>
      </c>
      <c r="K907" s="92" t="s">
        <v>1093</v>
      </c>
      <c r="L907" s="157">
        <v>6524.3410000000003</v>
      </c>
      <c r="M907" s="92" t="s">
        <v>2711</v>
      </c>
      <c r="N907" s="157">
        <v>289071250.04566097</v>
      </c>
      <c r="O907" s="92" t="s">
        <v>3827</v>
      </c>
    </row>
    <row r="908" spans="1:15" ht="96" customHeight="1">
      <c r="A908" s="92" t="s">
        <v>3458</v>
      </c>
      <c r="B908" s="151" t="s">
        <v>1089</v>
      </c>
      <c r="C908" s="151" t="s">
        <v>3459</v>
      </c>
      <c r="D908" s="151" t="s">
        <v>1091</v>
      </c>
      <c r="E908" s="152" t="s">
        <v>1096</v>
      </c>
      <c r="F908" s="92" t="s">
        <v>1792</v>
      </c>
      <c r="G908" s="92" t="s">
        <v>1093</v>
      </c>
      <c r="H908" s="92" t="s">
        <v>7780</v>
      </c>
      <c r="I908" s="92" t="s">
        <v>1093</v>
      </c>
      <c r="J908" s="92" t="s">
        <v>7781</v>
      </c>
      <c r="K908" s="92" t="s">
        <v>1093</v>
      </c>
      <c r="L908" s="157">
        <v>6490.2</v>
      </c>
      <c r="M908" s="92" t="s">
        <v>2711</v>
      </c>
      <c r="N908" s="157">
        <v>289077740.24566102</v>
      </c>
      <c r="O908" s="92" t="s">
        <v>3827</v>
      </c>
    </row>
    <row r="909" spans="1:15" ht="48" customHeight="1">
      <c r="A909" s="92" t="s">
        <v>3460</v>
      </c>
      <c r="B909" s="151" t="s">
        <v>1089</v>
      </c>
      <c r="C909" s="151" t="s">
        <v>3461</v>
      </c>
      <c r="D909" s="151" t="s">
        <v>1091</v>
      </c>
      <c r="E909" s="152" t="s">
        <v>1096</v>
      </c>
      <c r="F909" s="92" t="s">
        <v>3462</v>
      </c>
      <c r="G909" s="92" t="s">
        <v>1093</v>
      </c>
      <c r="H909" s="92" t="s">
        <v>5573</v>
      </c>
      <c r="I909" s="92" t="s">
        <v>1093</v>
      </c>
      <c r="J909" s="92" t="s">
        <v>7782</v>
      </c>
      <c r="K909" s="92" t="s">
        <v>1093</v>
      </c>
      <c r="L909" s="157">
        <v>6460</v>
      </c>
      <c r="M909" s="92" t="s">
        <v>2711</v>
      </c>
      <c r="N909" s="157">
        <v>289084200.24566102</v>
      </c>
      <c r="O909" s="92" t="s">
        <v>3827</v>
      </c>
    </row>
    <row r="910" spans="1:15" ht="60" customHeight="1">
      <c r="A910" s="92" t="s">
        <v>3540</v>
      </c>
      <c r="B910" s="151" t="s">
        <v>1101</v>
      </c>
      <c r="C910" s="151" t="s">
        <v>3541</v>
      </c>
      <c r="D910" s="151" t="s">
        <v>513</v>
      </c>
      <c r="E910" s="152" t="s">
        <v>1096</v>
      </c>
      <c r="F910" s="92" t="s">
        <v>3542</v>
      </c>
      <c r="G910" s="92" t="s">
        <v>534</v>
      </c>
      <c r="H910" s="92" t="s">
        <v>7756</v>
      </c>
      <c r="I910" s="92" t="s">
        <v>1420</v>
      </c>
      <c r="J910" s="92" t="s">
        <v>7783</v>
      </c>
      <c r="K910" s="92" t="s">
        <v>1217</v>
      </c>
      <c r="L910" s="157">
        <v>6438.0911353350211</v>
      </c>
      <c r="M910" s="92" t="s">
        <v>2711</v>
      </c>
      <c r="N910" s="157">
        <v>289090638.33679599</v>
      </c>
      <c r="O910" s="92" t="s">
        <v>3849</v>
      </c>
    </row>
    <row r="911" spans="1:15" ht="48" customHeight="1">
      <c r="A911" s="92" t="s">
        <v>3494</v>
      </c>
      <c r="B911" s="151" t="s">
        <v>1101</v>
      </c>
      <c r="C911" s="151" t="s">
        <v>3495</v>
      </c>
      <c r="D911" s="151" t="s">
        <v>513</v>
      </c>
      <c r="E911" s="152" t="s">
        <v>1096</v>
      </c>
      <c r="F911" s="92" t="s">
        <v>3496</v>
      </c>
      <c r="G911" s="92" t="s">
        <v>534</v>
      </c>
      <c r="H911" s="92" t="s">
        <v>7784</v>
      </c>
      <c r="I911" s="92" t="s">
        <v>4320</v>
      </c>
      <c r="J911" s="92" t="s">
        <v>7785</v>
      </c>
      <c r="K911" s="92" t="s">
        <v>1217</v>
      </c>
      <c r="L911" s="157">
        <v>6433.6864287349799</v>
      </c>
      <c r="M911" s="92" t="s">
        <v>2711</v>
      </c>
      <c r="N911" s="157">
        <v>289097072.02322501</v>
      </c>
      <c r="O911" s="92" t="s">
        <v>3849</v>
      </c>
    </row>
    <row r="912" spans="1:15" ht="24" customHeight="1">
      <c r="A912" s="92" t="s">
        <v>3570</v>
      </c>
      <c r="B912" s="151" t="s">
        <v>1089</v>
      </c>
      <c r="C912" s="151" t="s">
        <v>3571</v>
      </c>
      <c r="D912" s="151" t="s">
        <v>1311</v>
      </c>
      <c r="E912" s="152" t="s">
        <v>1312</v>
      </c>
      <c r="F912" s="92" t="s">
        <v>1313</v>
      </c>
      <c r="G912" s="92" t="s">
        <v>1093</v>
      </c>
      <c r="H912" s="92" t="s">
        <v>3572</v>
      </c>
      <c r="I912" s="92" t="s">
        <v>1093</v>
      </c>
      <c r="J912" s="92" t="s">
        <v>3573</v>
      </c>
      <c r="K912" s="92" t="s">
        <v>1093</v>
      </c>
      <c r="L912" s="157">
        <v>6418.2690000000002</v>
      </c>
      <c r="M912" s="92" t="s">
        <v>2711</v>
      </c>
      <c r="N912" s="157">
        <v>289103490.292225</v>
      </c>
      <c r="O912" s="92" t="s">
        <v>3849</v>
      </c>
    </row>
    <row r="913" spans="1:15" ht="24" customHeight="1">
      <c r="A913" s="92" t="s">
        <v>3574</v>
      </c>
      <c r="B913" s="151" t="s">
        <v>1089</v>
      </c>
      <c r="C913" s="151" t="s">
        <v>3575</v>
      </c>
      <c r="D913" s="151" t="s">
        <v>1311</v>
      </c>
      <c r="E913" s="152" t="s">
        <v>1312</v>
      </c>
      <c r="F913" s="92" t="s">
        <v>1313</v>
      </c>
      <c r="G913" s="92" t="s">
        <v>1093</v>
      </c>
      <c r="H913" s="92" t="s">
        <v>3572</v>
      </c>
      <c r="I913" s="92" t="s">
        <v>1093</v>
      </c>
      <c r="J913" s="92" t="s">
        <v>3573</v>
      </c>
      <c r="K913" s="92" t="s">
        <v>1093</v>
      </c>
      <c r="L913" s="157">
        <v>6418.2690000000002</v>
      </c>
      <c r="M913" s="92" t="s">
        <v>2711</v>
      </c>
      <c r="N913" s="157">
        <v>289109908.561225</v>
      </c>
      <c r="O913" s="92" t="s">
        <v>3849</v>
      </c>
    </row>
    <row r="914" spans="1:15" ht="24" customHeight="1">
      <c r="A914" s="92" t="s">
        <v>3467</v>
      </c>
      <c r="B914" s="151" t="s">
        <v>1089</v>
      </c>
      <c r="C914" s="151" t="s">
        <v>3468</v>
      </c>
      <c r="D914" s="151" t="s">
        <v>1091</v>
      </c>
      <c r="E914" s="152" t="s">
        <v>1160</v>
      </c>
      <c r="F914" s="92" t="s">
        <v>3469</v>
      </c>
      <c r="G914" s="92" t="s">
        <v>1093</v>
      </c>
      <c r="H914" s="92" t="s">
        <v>7786</v>
      </c>
      <c r="I914" s="92" t="s">
        <v>1093</v>
      </c>
      <c r="J914" s="92" t="s">
        <v>7787</v>
      </c>
      <c r="K914" s="92" t="s">
        <v>1093</v>
      </c>
      <c r="L914" s="157">
        <v>6398</v>
      </c>
      <c r="M914" s="92" t="s">
        <v>2711</v>
      </c>
      <c r="N914" s="157">
        <v>289116306.561225</v>
      </c>
      <c r="O914" s="92" t="s">
        <v>3870</v>
      </c>
    </row>
    <row r="915" spans="1:15" ht="24" customHeight="1">
      <c r="A915" s="92" t="s">
        <v>3435</v>
      </c>
      <c r="B915" s="151" t="s">
        <v>1089</v>
      </c>
      <c r="C915" s="151" t="s">
        <v>3011</v>
      </c>
      <c r="D915" s="151" t="s">
        <v>1095</v>
      </c>
      <c r="E915" s="152" t="s">
        <v>1109</v>
      </c>
      <c r="F915" s="92" t="s">
        <v>1119</v>
      </c>
      <c r="G915" s="92" t="s">
        <v>1093</v>
      </c>
      <c r="H915" s="92" t="s">
        <v>7788</v>
      </c>
      <c r="I915" s="92" t="s">
        <v>1093</v>
      </c>
      <c r="J915" s="92" t="s">
        <v>7789</v>
      </c>
      <c r="K915" s="92" t="s">
        <v>1093</v>
      </c>
      <c r="L915" s="157">
        <v>6375</v>
      </c>
      <c r="M915" s="92" t="s">
        <v>2711</v>
      </c>
      <c r="N915" s="157">
        <v>289122681.561225</v>
      </c>
      <c r="O915" s="92" t="s">
        <v>3870</v>
      </c>
    </row>
    <row r="916" spans="1:15" ht="24" customHeight="1">
      <c r="A916" s="92" t="s">
        <v>3437</v>
      </c>
      <c r="B916" s="151" t="s">
        <v>1089</v>
      </c>
      <c r="C916" s="151" t="s">
        <v>3438</v>
      </c>
      <c r="D916" s="151" t="s">
        <v>1095</v>
      </c>
      <c r="E916" s="152" t="s">
        <v>1109</v>
      </c>
      <c r="F916" s="92" t="s">
        <v>1119</v>
      </c>
      <c r="G916" s="92" t="s">
        <v>1093</v>
      </c>
      <c r="H916" s="92" t="s">
        <v>7788</v>
      </c>
      <c r="I916" s="92" t="s">
        <v>1093</v>
      </c>
      <c r="J916" s="92" t="s">
        <v>7789</v>
      </c>
      <c r="K916" s="92" t="s">
        <v>1093</v>
      </c>
      <c r="L916" s="157">
        <v>6375</v>
      </c>
      <c r="M916" s="92" t="s">
        <v>2711</v>
      </c>
      <c r="N916" s="157">
        <v>289129056.561225</v>
      </c>
      <c r="O916" s="92" t="s">
        <v>3870</v>
      </c>
    </row>
    <row r="917" spans="1:15" ht="24" customHeight="1">
      <c r="A917" s="92" t="s">
        <v>4388</v>
      </c>
      <c r="B917" s="151" t="s">
        <v>1126</v>
      </c>
      <c r="C917" s="151" t="s">
        <v>4389</v>
      </c>
      <c r="D917" s="151" t="s">
        <v>1091</v>
      </c>
      <c r="E917" s="152" t="s">
        <v>1096</v>
      </c>
      <c r="F917" s="92" t="s">
        <v>7790</v>
      </c>
      <c r="G917" s="92" t="s">
        <v>1093</v>
      </c>
      <c r="H917" s="92" t="s">
        <v>7791</v>
      </c>
      <c r="I917" s="92" t="s">
        <v>1093</v>
      </c>
      <c r="J917" s="92" t="s">
        <v>7792</v>
      </c>
      <c r="K917" s="92" t="s">
        <v>1093</v>
      </c>
      <c r="L917" s="157">
        <v>6370.4368009039999</v>
      </c>
      <c r="M917" s="92" t="s">
        <v>2711</v>
      </c>
      <c r="N917" s="157">
        <v>289135426.99802601</v>
      </c>
      <c r="O917" s="92" t="s">
        <v>3870</v>
      </c>
    </row>
    <row r="918" spans="1:15" ht="24" customHeight="1">
      <c r="A918" s="92" t="s">
        <v>3586</v>
      </c>
      <c r="B918" s="151" t="s">
        <v>1089</v>
      </c>
      <c r="C918" s="151" t="s">
        <v>3587</v>
      </c>
      <c r="D918" s="151" t="s">
        <v>1311</v>
      </c>
      <c r="E918" s="152" t="s">
        <v>1312</v>
      </c>
      <c r="F918" s="92" t="s">
        <v>1313</v>
      </c>
      <c r="G918" s="92" t="s">
        <v>1093</v>
      </c>
      <c r="H918" s="92" t="s">
        <v>3588</v>
      </c>
      <c r="I918" s="92" t="s">
        <v>1093</v>
      </c>
      <c r="J918" s="92" t="s">
        <v>3589</v>
      </c>
      <c r="K918" s="92" t="s">
        <v>1093</v>
      </c>
      <c r="L918" s="157">
        <v>6358.0659999999998</v>
      </c>
      <c r="M918" s="92" t="s">
        <v>2711</v>
      </c>
      <c r="N918" s="157">
        <v>289141785.064026</v>
      </c>
      <c r="O918" s="92" t="s">
        <v>3870</v>
      </c>
    </row>
    <row r="919" spans="1:15" ht="24" customHeight="1">
      <c r="A919" s="92" t="s">
        <v>3439</v>
      </c>
      <c r="B919" s="151" t="s">
        <v>1089</v>
      </c>
      <c r="C919" s="151" t="s">
        <v>2129</v>
      </c>
      <c r="D919" s="151" t="s">
        <v>1095</v>
      </c>
      <c r="E919" s="152" t="s">
        <v>1109</v>
      </c>
      <c r="F919" s="92" t="s">
        <v>1119</v>
      </c>
      <c r="G919" s="92" t="s">
        <v>1093</v>
      </c>
      <c r="H919" s="92" t="s">
        <v>7793</v>
      </c>
      <c r="I919" s="92" t="s">
        <v>1093</v>
      </c>
      <c r="J919" s="92" t="s">
        <v>7794</v>
      </c>
      <c r="K919" s="92" t="s">
        <v>1093</v>
      </c>
      <c r="L919" s="157">
        <v>6345</v>
      </c>
      <c r="M919" s="92" t="s">
        <v>2711</v>
      </c>
      <c r="N919" s="157">
        <v>289148130.064026</v>
      </c>
      <c r="O919" s="92" t="s">
        <v>3898</v>
      </c>
    </row>
    <row r="920" spans="1:15" ht="24" customHeight="1">
      <c r="A920" s="92" t="s">
        <v>3194</v>
      </c>
      <c r="B920" s="151" t="s">
        <v>1558</v>
      </c>
      <c r="C920" s="151" t="s">
        <v>3195</v>
      </c>
      <c r="D920" s="151" t="s">
        <v>1091</v>
      </c>
      <c r="E920" s="152" t="s">
        <v>1137</v>
      </c>
      <c r="F920" s="92" t="s">
        <v>3196</v>
      </c>
      <c r="G920" s="92" t="s">
        <v>1093</v>
      </c>
      <c r="H920" s="92" t="s">
        <v>7795</v>
      </c>
      <c r="I920" s="92" t="s">
        <v>1093</v>
      </c>
      <c r="J920" s="92" t="s">
        <v>7796</v>
      </c>
      <c r="K920" s="92" t="s">
        <v>1093</v>
      </c>
      <c r="L920" s="157">
        <v>6326.0287200000002</v>
      </c>
      <c r="M920" s="92" t="s">
        <v>2711</v>
      </c>
      <c r="N920" s="157">
        <v>289154456.09274602</v>
      </c>
      <c r="O920" s="92" t="s">
        <v>3898</v>
      </c>
    </row>
    <row r="921" spans="1:15" ht="24" customHeight="1">
      <c r="A921" s="92" t="s">
        <v>3480</v>
      </c>
      <c r="B921" s="151" t="s">
        <v>1089</v>
      </c>
      <c r="C921" s="151" t="s">
        <v>3481</v>
      </c>
      <c r="D921" s="151" t="s">
        <v>1091</v>
      </c>
      <c r="E921" s="152" t="s">
        <v>1160</v>
      </c>
      <c r="F921" s="92" t="s">
        <v>1694</v>
      </c>
      <c r="G921" s="92" t="s">
        <v>1093</v>
      </c>
      <c r="H921" s="92" t="s">
        <v>7797</v>
      </c>
      <c r="I921" s="92" t="s">
        <v>1093</v>
      </c>
      <c r="J921" s="92" t="s">
        <v>7798</v>
      </c>
      <c r="K921" s="92" t="s">
        <v>1093</v>
      </c>
      <c r="L921" s="157">
        <v>6270</v>
      </c>
      <c r="M921" s="92" t="s">
        <v>2711</v>
      </c>
      <c r="N921" s="157">
        <v>289160726.09274602</v>
      </c>
      <c r="O921" s="92" t="s">
        <v>3898</v>
      </c>
    </row>
    <row r="922" spans="1:15" ht="24" customHeight="1">
      <c r="A922" s="92" t="s">
        <v>3484</v>
      </c>
      <c r="B922" s="151" t="s">
        <v>1126</v>
      </c>
      <c r="C922" s="151" t="s">
        <v>3485</v>
      </c>
      <c r="D922" s="151" t="s">
        <v>1091</v>
      </c>
      <c r="E922" s="152" t="s">
        <v>1096</v>
      </c>
      <c r="F922" s="92" t="s">
        <v>3486</v>
      </c>
      <c r="G922" s="92" t="s">
        <v>1093</v>
      </c>
      <c r="H922" s="92" t="s">
        <v>7355</v>
      </c>
      <c r="I922" s="92" t="s">
        <v>1093</v>
      </c>
      <c r="J922" s="92" t="s">
        <v>7799</v>
      </c>
      <c r="K922" s="92" t="s">
        <v>1093</v>
      </c>
      <c r="L922" s="157">
        <v>6256.32</v>
      </c>
      <c r="M922" s="92" t="s">
        <v>2711</v>
      </c>
      <c r="N922" s="157">
        <v>289166982.41274601</v>
      </c>
      <c r="O922" s="92" t="s">
        <v>3898</v>
      </c>
    </row>
    <row r="923" spans="1:15" ht="48" customHeight="1">
      <c r="A923" s="92" t="s">
        <v>3487</v>
      </c>
      <c r="B923" s="151" t="s">
        <v>1126</v>
      </c>
      <c r="C923" s="151" t="s">
        <v>3488</v>
      </c>
      <c r="D923" s="151" t="s">
        <v>1091</v>
      </c>
      <c r="E923" s="152" t="s">
        <v>1096</v>
      </c>
      <c r="F923" s="92" t="s">
        <v>3489</v>
      </c>
      <c r="G923" s="92" t="s">
        <v>1093</v>
      </c>
      <c r="H923" s="92" t="s">
        <v>7800</v>
      </c>
      <c r="I923" s="92" t="s">
        <v>1093</v>
      </c>
      <c r="J923" s="92" t="s">
        <v>7801</v>
      </c>
      <c r="K923" s="92" t="s">
        <v>1093</v>
      </c>
      <c r="L923" s="157">
        <v>6248.05</v>
      </c>
      <c r="M923" s="92" t="s">
        <v>2711</v>
      </c>
      <c r="N923" s="157">
        <v>289173230.46274602</v>
      </c>
      <c r="O923" s="92" t="s">
        <v>3929</v>
      </c>
    </row>
    <row r="924" spans="1:15" ht="36" customHeight="1">
      <c r="A924" s="92" t="s">
        <v>3491</v>
      </c>
      <c r="B924" s="151" t="s">
        <v>1126</v>
      </c>
      <c r="C924" s="151" t="s">
        <v>3492</v>
      </c>
      <c r="D924" s="151" t="s">
        <v>1091</v>
      </c>
      <c r="E924" s="152" t="s">
        <v>1137</v>
      </c>
      <c r="F924" s="92" t="s">
        <v>3493</v>
      </c>
      <c r="G924" s="92" t="s">
        <v>1093</v>
      </c>
      <c r="H924" s="92" t="s">
        <v>7802</v>
      </c>
      <c r="I924" s="92" t="s">
        <v>1093</v>
      </c>
      <c r="J924" s="92" t="s">
        <v>7803</v>
      </c>
      <c r="K924" s="92" t="s">
        <v>1093</v>
      </c>
      <c r="L924" s="157">
        <v>6244.8443519749999</v>
      </c>
      <c r="M924" s="92" t="s">
        <v>2711</v>
      </c>
      <c r="N924" s="157">
        <v>289179475.30709797</v>
      </c>
      <c r="O924" s="92" t="s">
        <v>3929</v>
      </c>
    </row>
    <row r="925" spans="1:15" ht="36" customHeight="1">
      <c r="A925" s="92" t="s">
        <v>637</v>
      </c>
      <c r="B925" s="151" t="s">
        <v>1101</v>
      </c>
      <c r="C925" s="151" t="s">
        <v>638</v>
      </c>
      <c r="D925" s="151" t="s">
        <v>513</v>
      </c>
      <c r="E925" s="152" t="s">
        <v>1096</v>
      </c>
      <c r="F925" s="92" t="s">
        <v>7804</v>
      </c>
      <c r="G925" s="92" t="s">
        <v>7805</v>
      </c>
      <c r="H925" s="92" t="s">
        <v>7806</v>
      </c>
      <c r="I925" s="92" t="s">
        <v>6582</v>
      </c>
      <c r="J925" s="92" t="s">
        <v>7807</v>
      </c>
      <c r="K925" s="92" t="s">
        <v>7808</v>
      </c>
      <c r="L925" s="157">
        <v>6200.1333009940799</v>
      </c>
      <c r="M925" s="92" t="s">
        <v>2711</v>
      </c>
      <c r="N925" s="157">
        <v>289185675.44039899</v>
      </c>
      <c r="O925" s="92" t="s">
        <v>3929</v>
      </c>
    </row>
    <row r="926" spans="1:15" ht="24" customHeight="1">
      <c r="A926" s="92" t="s">
        <v>3606</v>
      </c>
      <c r="B926" s="151" t="s">
        <v>1089</v>
      </c>
      <c r="C926" s="151" t="s">
        <v>3607</v>
      </c>
      <c r="D926" s="151" t="s">
        <v>1311</v>
      </c>
      <c r="E926" s="152" t="s">
        <v>1312</v>
      </c>
      <c r="F926" s="92" t="s">
        <v>1313</v>
      </c>
      <c r="G926" s="92" t="s">
        <v>1093</v>
      </c>
      <c r="H926" s="92" t="s">
        <v>3608</v>
      </c>
      <c r="I926" s="92" t="s">
        <v>1093</v>
      </c>
      <c r="J926" s="92" t="s">
        <v>3609</v>
      </c>
      <c r="K926" s="92" t="s">
        <v>1093</v>
      </c>
      <c r="L926" s="157">
        <v>6184.5630000000001</v>
      </c>
      <c r="M926" s="92" t="s">
        <v>2711</v>
      </c>
      <c r="N926" s="157">
        <v>289191860.00339901</v>
      </c>
      <c r="O926" s="92" t="s">
        <v>3929</v>
      </c>
    </row>
    <row r="927" spans="1:15" ht="36" customHeight="1">
      <c r="A927" s="92" t="s">
        <v>3450</v>
      </c>
      <c r="B927" s="151" t="s">
        <v>1089</v>
      </c>
      <c r="C927" s="151" t="s">
        <v>3092</v>
      </c>
      <c r="D927" s="151" t="s">
        <v>1095</v>
      </c>
      <c r="E927" s="152" t="s">
        <v>1096</v>
      </c>
      <c r="F927" s="92" t="s">
        <v>1792</v>
      </c>
      <c r="G927" s="92" t="s">
        <v>1093</v>
      </c>
      <c r="H927" s="92" t="s">
        <v>7809</v>
      </c>
      <c r="I927" s="92" t="s">
        <v>1093</v>
      </c>
      <c r="J927" s="92" t="s">
        <v>7810</v>
      </c>
      <c r="K927" s="92" t="s">
        <v>1093</v>
      </c>
      <c r="L927" s="157">
        <v>6181</v>
      </c>
      <c r="M927" s="92" t="s">
        <v>2711</v>
      </c>
      <c r="N927" s="157">
        <v>289198041.00339901</v>
      </c>
      <c r="O927" s="92" t="s">
        <v>3929</v>
      </c>
    </row>
    <row r="928" spans="1:15" ht="24" customHeight="1">
      <c r="A928" s="92" t="s">
        <v>3497</v>
      </c>
      <c r="B928" s="151" t="s">
        <v>1126</v>
      </c>
      <c r="C928" s="151" t="s">
        <v>3498</v>
      </c>
      <c r="D928" s="151" t="s">
        <v>1091</v>
      </c>
      <c r="E928" s="152" t="s">
        <v>3499</v>
      </c>
      <c r="F928" s="92" t="s">
        <v>3500</v>
      </c>
      <c r="G928" s="92" t="s">
        <v>1093</v>
      </c>
      <c r="H928" s="92" t="s">
        <v>7811</v>
      </c>
      <c r="I928" s="92" t="s">
        <v>1093</v>
      </c>
      <c r="J928" s="92" t="s">
        <v>7812</v>
      </c>
      <c r="K928" s="92" t="s">
        <v>1093</v>
      </c>
      <c r="L928" s="157">
        <v>6161.616</v>
      </c>
      <c r="M928" s="92" t="s">
        <v>2711</v>
      </c>
      <c r="N928" s="157">
        <v>289204202.61939901</v>
      </c>
      <c r="O928" s="92" t="s">
        <v>3960</v>
      </c>
    </row>
    <row r="929" spans="1:15" ht="24" customHeight="1">
      <c r="A929" s="92" t="s">
        <v>3501</v>
      </c>
      <c r="B929" s="151" t="s">
        <v>1126</v>
      </c>
      <c r="C929" s="151" t="s">
        <v>3502</v>
      </c>
      <c r="D929" s="151" t="s">
        <v>1091</v>
      </c>
      <c r="E929" s="152" t="s">
        <v>1225</v>
      </c>
      <c r="F929" s="92" t="s">
        <v>3503</v>
      </c>
      <c r="G929" s="92" t="s">
        <v>1093</v>
      </c>
      <c r="H929" s="92" t="s">
        <v>7813</v>
      </c>
      <c r="I929" s="92" t="s">
        <v>1093</v>
      </c>
      <c r="J929" s="92" t="s">
        <v>7814</v>
      </c>
      <c r="K929" s="92" t="s">
        <v>1093</v>
      </c>
      <c r="L929" s="157">
        <v>6134.8032000000003</v>
      </c>
      <c r="M929" s="92" t="s">
        <v>2711</v>
      </c>
      <c r="N929" s="157">
        <v>289210337.42259902</v>
      </c>
      <c r="O929" s="92" t="s">
        <v>3960</v>
      </c>
    </row>
    <row r="930" spans="1:15" ht="36" customHeight="1">
      <c r="A930" s="92" t="s">
        <v>3504</v>
      </c>
      <c r="B930" s="151" t="s">
        <v>1126</v>
      </c>
      <c r="C930" s="151" t="s">
        <v>3505</v>
      </c>
      <c r="D930" s="151" t="s">
        <v>1091</v>
      </c>
      <c r="E930" s="152" t="s">
        <v>1137</v>
      </c>
      <c r="F930" s="92" t="s">
        <v>3506</v>
      </c>
      <c r="G930" s="92" t="s">
        <v>1093</v>
      </c>
      <c r="H930" s="92" t="s">
        <v>7815</v>
      </c>
      <c r="I930" s="92" t="s">
        <v>1093</v>
      </c>
      <c r="J930" s="92" t="s">
        <v>7816</v>
      </c>
      <c r="K930" s="92" t="s">
        <v>1093</v>
      </c>
      <c r="L930" s="157">
        <v>6098.3</v>
      </c>
      <c r="M930" s="92" t="s">
        <v>2711</v>
      </c>
      <c r="N930" s="157">
        <v>289216435.72259903</v>
      </c>
      <c r="O930" s="92" t="s">
        <v>3960</v>
      </c>
    </row>
    <row r="931" spans="1:15" ht="24" customHeight="1">
      <c r="A931" s="92" t="s">
        <v>3508</v>
      </c>
      <c r="B931" s="151" t="s">
        <v>1089</v>
      </c>
      <c r="C931" s="151" t="s">
        <v>3509</v>
      </c>
      <c r="D931" s="151" t="s">
        <v>1091</v>
      </c>
      <c r="E931" s="152" t="s">
        <v>1109</v>
      </c>
      <c r="F931" s="92" t="s">
        <v>3510</v>
      </c>
      <c r="G931" s="92" t="s">
        <v>1093</v>
      </c>
      <c r="H931" s="92" t="s">
        <v>7817</v>
      </c>
      <c r="I931" s="92" t="s">
        <v>1093</v>
      </c>
      <c r="J931" s="92" t="s">
        <v>7818</v>
      </c>
      <c r="K931" s="92" t="s">
        <v>1093</v>
      </c>
      <c r="L931" s="157">
        <v>6089.2</v>
      </c>
      <c r="M931" s="92" t="s">
        <v>2711</v>
      </c>
      <c r="N931" s="157">
        <v>289222524.92259902</v>
      </c>
      <c r="O931" s="92" t="s">
        <v>3960</v>
      </c>
    </row>
    <row r="932" spans="1:15" ht="24" customHeight="1">
      <c r="A932" s="92" t="s">
        <v>3611</v>
      </c>
      <c r="B932" s="151" t="s">
        <v>1089</v>
      </c>
      <c r="C932" s="151" t="s">
        <v>3612</v>
      </c>
      <c r="D932" s="151" t="s">
        <v>1311</v>
      </c>
      <c r="E932" s="152" t="s">
        <v>1312</v>
      </c>
      <c r="F932" s="92" t="s">
        <v>1097</v>
      </c>
      <c r="G932" s="92" t="s">
        <v>1093</v>
      </c>
      <c r="H932" s="92" t="s">
        <v>3613</v>
      </c>
      <c r="I932" s="92" t="s">
        <v>1093</v>
      </c>
      <c r="J932" s="92" t="s">
        <v>3613</v>
      </c>
      <c r="K932" s="92" t="s">
        <v>1093</v>
      </c>
      <c r="L932" s="157">
        <v>6081.99</v>
      </c>
      <c r="M932" s="92" t="s">
        <v>2711</v>
      </c>
      <c r="N932" s="157">
        <v>289228606.91259903</v>
      </c>
      <c r="O932" s="92" t="s">
        <v>3960</v>
      </c>
    </row>
    <row r="933" spans="1:15" ht="24" customHeight="1">
      <c r="A933" s="92" t="s">
        <v>3614</v>
      </c>
      <c r="B933" s="151" t="s">
        <v>1089</v>
      </c>
      <c r="C933" s="151" t="s">
        <v>3615</v>
      </c>
      <c r="D933" s="151" t="s">
        <v>1311</v>
      </c>
      <c r="E933" s="152" t="s">
        <v>1312</v>
      </c>
      <c r="F933" s="92" t="s">
        <v>1097</v>
      </c>
      <c r="G933" s="92" t="s">
        <v>1093</v>
      </c>
      <c r="H933" s="92" t="s">
        <v>3616</v>
      </c>
      <c r="I933" s="92" t="s">
        <v>1093</v>
      </c>
      <c r="J933" s="92" t="s">
        <v>3616</v>
      </c>
      <c r="K933" s="92" t="s">
        <v>1093</v>
      </c>
      <c r="L933" s="157">
        <v>6078.95</v>
      </c>
      <c r="M933" s="92" t="s">
        <v>2711</v>
      </c>
      <c r="N933" s="157">
        <v>289234685.86259902</v>
      </c>
      <c r="O933" s="92" t="s">
        <v>3988</v>
      </c>
    </row>
    <row r="934" spans="1:15" ht="24" customHeight="1">
      <c r="A934" s="92" t="s">
        <v>3482</v>
      </c>
      <c r="B934" s="151" t="s">
        <v>1126</v>
      </c>
      <c r="C934" s="151" t="s">
        <v>3483</v>
      </c>
      <c r="D934" s="151" t="s">
        <v>1091</v>
      </c>
      <c r="E934" s="152" t="s">
        <v>1429</v>
      </c>
      <c r="F934" s="92" t="s">
        <v>7819</v>
      </c>
      <c r="G934" s="92" t="s">
        <v>1093</v>
      </c>
      <c r="H934" s="92" t="s">
        <v>5935</v>
      </c>
      <c r="I934" s="92" t="s">
        <v>1093</v>
      </c>
      <c r="J934" s="92" t="s">
        <v>7820</v>
      </c>
      <c r="K934" s="92" t="s">
        <v>1093</v>
      </c>
      <c r="L934" s="157">
        <v>6029.060093088</v>
      </c>
      <c r="M934" s="92" t="s">
        <v>2711</v>
      </c>
      <c r="N934" s="157">
        <v>289240714.922692</v>
      </c>
      <c r="O934" s="92" t="s">
        <v>3988</v>
      </c>
    </row>
    <row r="935" spans="1:15" ht="24" customHeight="1">
      <c r="A935" s="92" t="s">
        <v>3520</v>
      </c>
      <c r="B935" s="151" t="s">
        <v>1126</v>
      </c>
      <c r="C935" s="151" t="s">
        <v>3521</v>
      </c>
      <c r="D935" s="151" t="s">
        <v>1091</v>
      </c>
      <c r="E935" s="152" t="s">
        <v>1096</v>
      </c>
      <c r="F935" s="92" t="s">
        <v>2710</v>
      </c>
      <c r="G935" s="92" t="s">
        <v>1093</v>
      </c>
      <c r="H935" s="92" t="s">
        <v>7821</v>
      </c>
      <c r="I935" s="92" t="s">
        <v>1093</v>
      </c>
      <c r="J935" s="92" t="s">
        <v>7822</v>
      </c>
      <c r="K935" s="92" t="s">
        <v>1093</v>
      </c>
      <c r="L935" s="157">
        <v>6000</v>
      </c>
      <c r="M935" s="92" t="s">
        <v>2711</v>
      </c>
      <c r="N935" s="157">
        <v>289246714.922692</v>
      </c>
      <c r="O935" s="92" t="s">
        <v>3988</v>
      </c>
    </row>
    <row r="936" spans="1:15" ht="24" customHeight="1">
      <c r="A936" s="92" t="s">
        <v>3479</v>
      </c>
      <c r="B936" s="151" t="s">
        <v>1089</v>
      </c>
      <c r="C936" s="151" t="s">
        <v>3459</v>
      </c>
      <c r="D936" s="151" t="s">
        <v>1095</v>
      </c>
      <c r="E936" s="152" t="s">
        <v>1096</v>
      </c>
      <c r="F936" s="92" t="s">
        <v>1792</v>
      </c>
      <c r="G936" s="92" t="s">
        <v>1093</v>
      </c>
      <c r="H936" s="92" t="s">
        <v>7823</v>
      </c>
      <c r="I936" s="92" t="s">
        <v>1093</v>
      </c>
      <c r="J936" s="92" t="s">
        <v>7822</v>
      </c>
      <c r="K936" s="92" t="s">
        <v>1093</v>
      </c>
      <c r="L936" s="157">
        <v>6000</v>
      </c>
      <c r="M936" s="92" t="s">
        <v>2711</v>
      </c>
      <c r="N936" s="157">
        <v>289252714.922692</v>
      </c>
      <c r="O936" s="92" t="s">
        <v>3988</v>
      </c>
    </row>
    <row r="937" spans="1:15" ht="24" customHeight="1">
      <c r="A937" s="92" t="s">
        <v>3621</v>
      </c>
      <c r="B937" s="151" t="s">
        <v>1101</v>
      </c>
      <c r="C937" s="151" t="s">
        <v>3622</v>
      </c>
      <c r="D937" s="151" t="s">
        <v>1091</v>
      </c>
      <c r="E937" s="152" t="s">
        <v>1167</v>
      </c>
      <c r="F937" s="92" t="s">
        <v>3623</v>
      </c>
      <c r="G937" s="92" t="s">
        <v>1093</v>
      </c>
      <c r="H937" s="92" t="s">
        <v>7824</v>
      </c>
      <c r="I937" s="92" t="s">
        <v>1093</v>
      </c>
      <c r="J937" s="92" t="s">
        <v>7825</v>
      </c>
      <c r="K937" s="92" t="s">
        <v>1093</v>
      </c>
      <c r="L937" s="157">
        <v>5991.2764779183899</v>
      </c>
      <c r="M937" s="92" t="s">
        <v>2711</v>
      </c>
      <c r="N937" s="157">
        <v>289258706.19916999</v>
      </c>
      <c r="O937" s="92" t="s">
        <v>3988</v>
      </c>
    </row>
    <row r="938" spans="1:15" ht="24" customHeight="1">
      <c r="A938" s="92" t="s">
        <v>3526</v>
      </c>
      <c r="B938" s="151" t="s">
        <v>1089</v>
      </c>
      <c r="C938" s="151" t="s">
        <v>3527</v>
      </c>
      <c r="D938" s="151" t="s">
        <v>1091</v>
      </c>
      <c r="E938" s="152" t="s">
        <v>6568</v>
      </c>
      <c r="F938" s="92" t="s">
        <v>1119</v>
      </c>
      <c r="G938" s="92" t="s">
        <v>1093</v>
      </c>
      <c r="H938" s="92" t="s">
        <v>7826</v>
      </c>
      <c r="I938" s="92" t="s">
        <v>1093</v>
      </c>
      <c r="J938" s="92" t="s">
        <v>7827</v>
      </c>
      <c r="K938" s="92" t="s">
        <v>1093</v>
      </c>
      <c r="L938" s="157">
        <v>5950.86</v>
      </c>
      <c r="M938" s="92" t="s">
        <v>2711</v>
      </c>
      <c r="N938" s="157">
        <v>289264657.05917001</v>
      </c>
      <c r="O938" s="92" t="s">
        <v>4020</v>
      </c>
    </row>
    <row r="939" spans="1:15" ht="24" customHeight="1">
      <c r="A939" s="92" t="s">
        <v>3530</v>
      </c>
      <c r="B939" s="151" t="s">
        <v>1089</v>
      </c>
      <c r="C939" s="151" t="s">
        <v>3531</v>
      </c>
      <c r="D939" s="151" t="s">
        <v>1091</v>
      </c>
      <c r="E939" s="152" t="s">
        <v>1109</v>
      </c>
      <c r="F939" s="92" t="s">
        <v>1119</v>
      </c>
      <c r="G939" s="92" t="s">
        <v>1093</v>
      </c>
      <c r="H939" s="92" t="s">
        <v>7828</v>
      </c>
      <c r="I939" s="92" t="s">
        <v>1093</v>
      </c>
      <c r="J939" s="92" t="s">
        <v>7829</v>
      </c>
      <c r="K939" s="92" t="s">
        <v>1093</v>
      </c>
      <c r="L939" s="157">
        <v>5922</v>
      </c>
      <c r="M939" s="92" t="s">
        <v>2711</v>
      </c>
      <c r="N939" s="157">
        <v>289270579.05917001</v>
      </c>
      <c r="O939" s="92" t="s">
        <v>4020</v>
      </c>
    </row>
    <row r="940" spans="1:15" ht="24" customHeight="1">
      <c r="A940" s="92" t="s">
        <v>3532</v>
      </c>
      <c r="B940" s="151" t="s">
        <v>1089</v>
      </c>
      <c r="C940" s="151" t="s">
        <v>3533</v>
      </c>
      <c r="D940" s="151" t="s">
        <v>1091</v>
      </c>
      <c r="E940" s="152" t="s">
        <v>1109</v>
      </c>
      <c r="F940" s="92" t="s">
        <v>1157</v>
      </c>
      <c r="G940" s="92" t="s">
        <v>1093</v>
      </c>
      <c r="H940" s="92" t="s">
        <v>7830</v>
      </c>
      <c r="I940" s="92" t="s">
        <v>1093</v>
      </c>
      <c r="J940" s="92" t="s">
        <v>7831</v>
      </c>
      <c r="K940" s="92" t="s">
        <v>1093</v>
      </c>
      <c r="L940" s="157">
        <v>5911.68</v>
      </c>
      <c r="M940" s="92" t="s">
        <v>2711</v>
      </c>
      <c r="N940" s="157">
        <v>289276490.73917001</v>
      </c>
      <c r="O940" s="92" t="s">
        <v>4020</v>
      </c>
    </row>
    <row r="941" spans="1:15" ht="24" customHeight="1">
      <c r="A941" s="92" t="s">
        <v>3528</v>
      </c>
      <c r="B941" s="151" t="s">
        <v>1126</v>
      </c>
      <c r="C941" s="151" t="s">
        <v>3529</v>
      </c>
      <c r="D941" s="151" t="s">
        <v>513</v>
      </c>
      <c r="E941" s="152" t="s">
        <v>1096</v>
      </c>
      <c r="F941" s="92" t="s">
        <v>7832</v>
      </c>
      <c r="G941" s="92" t="s">
        <v>1093</v>
      </c>
      <c r="H941" s="92" t="s">
        <v>7833</v>
      </c>
      <c r="I941" s="92" t="s">
        <v>1093</v>
      </c>
      <c r="J941" s="92" t="s">
        <v>7834</v>
      </c>
      <c r="K941" s="92" t="s">
        <v>1093</v>
      </c>
      <c r="L941" s="157">
        <v>5881.6599949680003</v>
      </c>
      <c r="M941" s="92" t="s">
        <v>2711</v>
      </c>
      <c r="N941" s="157">
        <v>289282372.39916497</v>
      </c>
      <c r="O941" s="92" t="s">
        <v>4020</v>
      </c>
    </row>
    <row r="942" spans="1:15" ht="24" customHeight="1">
      <c r="A942" s="92" t="s">
        <v>3534</v>
      </c>
      <c r="B942" s="151" t="s">
        <v>1558</v>
      </c>
      <c r="C942" s="151" t="s">
        <v>3535</v>
      </c>
      <c r="D942" s="151" t="s">
        <v>1091</v>
      </c>
      <c r="E942" s="152" t="s">
        <v>1096</v>
      </c>
      <c r="F942" s="92" t="s">
        <v>3536</v>
      </c>
      <c r="G942" s="92" t="s">
        <v>1093</v>
      </c>
      <c r="H942" s="92" t="s">
        <v>7835</v>
      </c>
      <c r="I942" s="92" t="s">
        <v>1093</v>
      </c>
      <c r="J942" s="92" t="s">
        <v>7836</v>
      </c>
      <c r="K942" s="92" t="s">
        <v>1093</v>
      </c>
      <c r="L942" s="157">
        <v>5850.2079999999996</v>
      </c>
      <c r="M942" s="92" t="s">
        <v>2711</v>
      </c>
      <c r="N942" s="157">
        <v>289288222.60716498</v>
      </c>
      <c r="O942" s="92" t="s">
        <v>4053</v>
      </c>
    </row>
    <row r="943" spans="1:15" ht="24" customHeight="1">
      <c r="A943" s="92" t="s">
        <v>3538</v>
      </c>
      <c r="B943" s="151" t="s">
        <v>1089</v>
      </c>
      <c r="C943" s="151" t="s">
        <v>3539</v>
      </c>
      <c r="D943" s="151" t="s">
        <v>1091</v>
      </c>
      <c r="E943" s="152" t="s">
        <v>1109</v>
      </c>
      <c r="F943" s="92" t="s">
        <v>1792</v>
      </c>
      <c r="G943" s="92" t="s">
        <v>1093</v>
      </c>
      <c r="H943" s="92" t="s">
        <v>7837</v>
      </c>
      <c r="I943" s="92" t="s">
        <v>1093</v>
      </c>
      <c r="J943" s="92" t="s">
        <v>7838</v>
      </c>
      <c r="K943" s="92" t="s">
        <v>1093</v>
      </c>
      <c r="L943" s="157">
        <v>5843.8</v>
      </c>
      <c r="M943" s="92" t="s">
        <v>2711</v>
      </c>
      <c r="N943" s="157">
        <v>289294066.40716499</v>
      </c>
      <c r="O943" s="92" t="s">
        <v>4053</v>
      </c>
    </row>
    <row r="944" spans="1:15" ht="36" customHeight="1">
      <c r="A944" s="92" t="s">
        <v>3560</v>
      </c>
      <c r="B944" s="151" t="s">
        <v>1921</v>
      </c>
      <c r="C944" s="151" t="s">
        <v>3561</v>
      </c>
      <c r="D944" s="151" t="s">
        <v>1091</v>
      </c>
      <c r="E944" s="152" t="s">
        <v>1109</v>
      </c>
      <c r="F944" s="92" t="s">
        <v>3562</v>
      </c>
      <c r="G944" s="92" t="s">
        <v>1093</v>
      </c>
      <c r="H944" s="92" t="s">
        <v>7839</v>
      </c>
      <c r="I944" s="92" t="s">
        <v>1093</v>
      </c>
      <c r="J944" s="92" t="s">
        <v>7840</v>
      </c>
      <c r="K944" s="92" t="s">
        <v>1093</v>
      </c>
      <c r="L944" s="157">
        <v>5796</v>
      </c>
      <c r="M944" s="92" t="s">
        <v>2711</v>
      </c>
      <c r="N944" s="157">
        <v>289299862.40716499</v>
      </c>
      <c r="O944" s="92" t="s">
        <v>4053</v>
      </c>
    </row>
    <row r="945" spans="1:15" ht="48" customHeight="1">
      <c r="A945" s="92" t="s">
        <v>3563</v>
      </c>
      <c r="B945" s="151" t="s">
        <v>1126</v>
      </c>
      <c r="C945" s="151" t="s">
        <v>3564</v>
      </c>
      <c r="D945" s="151" t="s">
        <v>513</v>
      </c>
      <c r="E945" s="152" t="s">
        <v>1096</v>
      </c>
      <c r="F945" s="92" t="s">
        <v>1157</v>
      </c>
      <c r="G945" s="92" t="s">
        <v>1093</v>
      </c>
      <c r="H945" s="92" t="s">
        <v>7841</v>
      </c>
      <c r="I945" s="92" t="s">
        <v>1093</v>
      </c>
      <c r="J945" s="92" t="s">
        <v>7842</v>
      </c>
      <c r="K945" s="92" t="s">
        <v>1093</v>
      </c>
      <c r="L945" s="157">
        <v>5782.6</v>
      </c>
      <c r="M945" s="92" t="s">
        <v>2711</v>
      </c>
      <c r="N945" s="157">
        <v>289305645.00716501</v>
      </c>
      <c r="O945" s="92" t="s">
        <v>4053</v>
      </c>
    </row>
    <row r="946" spans="1:15" ht="24" customHeight="1">
      <c r="A946" s="92" t="s">
        <v>7843</v>
      </c>
      <c r="B946" s="151" t="s">
        <v>1558</v>
      </c>
      <c r="C946" s="151" t="s">
        <v>7844</v>
      </c>
      <c r="D946" s="151" t="s">
        <v>1091</v>
      </c>
      <c r="E946" s="152" t="s">
        <v>1137</v>
      </c>
      <c r="F946" s="92" t="s">
        <v>7845</v>
      </c>
      <c r="G946" s="92" t="s">
        <v>1093</v>
      </c>
      <c r="H946" s="92" t="s">
        <v>7846</v>
      </c>
      <c r="I946" s="92" t="s">
        <v>1093</v>
      </c>
      <c r="J946" s="92" t="s">
        <v>7847</v>
      </c>
      <c r="K946" s="92" t="s">
        <v>1093</v>
      </c>
      <c r="L946" s="157">
        <v>5704.5379999999996</v>
      </c>
      <c r="M946" s="92" t="s">
        <v>2711</v>
      </c>
      <c r="N946" s="157">
        <v>289311349.545165</v>
      </c>
      <c r="O946" s="92" t="s">
        <v>4053</v>
      </c>
    </row>
    <row r="947" spans="1:15" ht="48" customHeight="1">
      <c r="A947" s="92" t="s">
        <v>3649</v>
      </c>
      <c r="B947" s="151" t="s">
        <v>1089</v>
      </c>
      <c r="C947" s="151" t="s">
        <v>3650</v>
      </c>
      <c r="D947" s="151" t="s">
        <v>1311</v>
      </c>
      <c r="E947" s="152" t="s">
        <v>1312</v>
      </c>
      <c r="F947" s="92" t="s">
        <v>1313</v>
      </c>
      <c r="G947" s="92" t="s">
        <v>1093</v>
      </c>
      <c r="H947" s="92" t="s">
        <v>3651</v>
      </c>
      <c r="I947" s="92" t="s">
        <v>1093</v>
      </c>
      <c r="J947" s="92" t="s">
        <v>3652</v>
      </c>
      <c r="K947" s="92" t="s">
        <v>1093</v>
      </c>
      <c r="L947" s="157">
        <v>5673.0519999999997</v>
      </c>
      <c r="M947" s="92" t="s">
        <v>2711</v>
      </c>
      <c r="N947" s="157">
        <v>289317022.59716499</v>
      </c>
      <c r="O947" s="92" t="s">
        <v>4053</v>
      </c>
    </row>
    <row r="948" spans="1:15" ht="24" customHeight="1">
      <c r="A948" s="92" t="s">
        <v>3583</v>
      </c>
      <c r="B948" s="151" t="s">
        <v>1101</v>
      </c>
      <c r="C948" s="151" t="s">
        <v>3584</v>
      </c>
      <c r="D948" s="151" t="s">
        <v>1091</v>
      </c>
      <c r="E948" s="152" t="s">
        <v>1523</v>
      </c>
      <c r="F948" s="92" t="s">
        <v>7848</v>
      </c>
      <c r="G948" s="92" t="s">
        <v>1093</v>
      </c>
      <c r="H948" s="92" t="s">
        <v>7849</v>
      </c>
      <c r="I948" s="92" t="s">
        <v>1093</v>
      </c>
      <c r="J948" s="92" t="s">
        <v>7850</v>
      </c>
      <c r="K948" s="92" t="s">
        <v>1093</v>
      </c>
      <c r="L948" s="157">
        <v>5607.9784079880001</v>
      </c>
      <c r="M948" s="92" t="s">
        <v>2711</v>
      </c>
      <c r="N948" s="157">
        <v>289322630.57557303</v>
      </c>
      <c r="O948" s="92" t="s">
        <v>4087</v>
      </c>
    </row>
    <row r="949" spans="1:15" ht="36" customHeight="1">
      <c r="A949" s="92" t="s">
        <v>3660</v>
      </c>
      <c r="B949" s="151" t="s">
        <v>1089</v>
      </c>
      <c r="C949" s="151" t="s">
        <v>3661</v>
      </c>
      <c r="D949" s="151" t="s">
        <v>1311</v>
      </c>
      <c r="E949" s="152" t="s">
        <v>1312</v>
      </c>
      <c r="F949" s="92" t="s">
        <v>1313</v>
      </c>
      <c r="G949" s="92" t="s">
        <v>1093</v>
      </c>
      <c r="H949" s="92" t="s">
        <v>3662</v>
      </c>
      <c r="I949" s="92" t="s">
        <v>1093</v>
      </c>
      <c r="J949" s="92" t="s">
        <v>3663</v>
      </c>
      <c r="K949" s="92" t="s">
        <v>1093</v>
      </c>
      <c r="L949" s="157">
        <v>5601.8270000000002</v>
      </c>
      <c r="M949" s="92" t="s">
        <v>2711</v>
      </c>
      <c r="N949" s="157">
        <v>289328232.40257299</v>
      </c>
      <c r="O949" s="92" t="s">
        <v>4087</v>
      </c>
    </row>
    <row r="950" spans="1:15" ht="36" customHeight="1">
      <c r="A950" s="92" t="s">
        <v>3664</v>
      </c>
      <c r="B950" s="151" t="s">
        <v>1089</v>
      </c>
      <c r="C950" s="151" t="s">
        <v>3665</v>
      </c>
      <c r="D950" s="151" t="s">
        <v>1311</v>
      </c>
      <c r="E950" s="152" t="s">
        <v>1312</v>
      </c>
      <c r="F950" s="92" t="s">
        <v>1313</v>
      </c>
      <c r="G950" s="92" t="s">
        <v>1093</v>
      </c>
      <c r="H950" s="92" t="s">
        <v>3662</v>
      </c>
      <c r="I950" s="92" t="s">
        <v>1093</v>
      </c>
      <c r="J950" s="92" t="s">
        <v>3663</v>
      </c>
      <c r="K950" s="92" t="s">
        <v>1093</v>
      </c>
      <c r="L950" s="157">
        <v>5601.8270000000002</v>
      </c>
      <c r="M950" s="92" t="s">
        <v>2711</v>
      </c>
      <c r="N950" s="157">
        <v>289333834.22957301</v>
      </c>
      <c r="O950" s="92" t="s">
        <v>4087</v>
      </c>
    </row>
    <row r="951" spans="1:15" ht="24" customHeight="1">
      <c r="A951" s="92" t="s">
        <v>3667</v>
      </c>
      <c r="B951" s="151" t="s">
        <v>1089</v>
      </c>
      <c r="C951" s="151" t="s">
        <v>3668</v>
      </c>
      <c r="D951" s="151" t="s">
        <v>1311</v>
      </c>
      <c r="E951" s="152" t="s">
        <v>1312</v>
      </c>
      <c r="F951" s="92" t="s">
        <v>1313</v>
      </c>
      <c r="G951" s="92" t="s">
        <v>1093</v>
      </c>
      <c r="H951" s="92" t="s">
        <v>3662</v>
      </c>
      <c r="I951" s="92" t="s">
        <v>1093</v>
      </c>
      <c r="J951" s="92" t="s">
        <v>3663</v>
      </c>
      <c r="K951" s="92" t="s">
        <v>1093</v>
      </c>
      <c r="L951" s="157">
        <v>5601.8270000000002</v>
      </c>
      <c r="M951" s="92" t="s">
        <v>2711</v>
      </c>
      <c r="N951" s="157">
        <v>289339436.05657297</v>
      </c>
      <c r="O951" s="92" t="s">
        <v>4087</v>
      </c>
    </row>
    <row r="952" spans="1:15" ht="24" customHeight="1">
      <c r="A952" s="92" t="s">
        <v>7851</v>
      </c>
      <c r="B952" s="151" t="s">
        <v>1558</v>
      </c>
      <c r="C952" s="151" t="s">
        <v>7852</v>
      </c>
      <c r="D952" s="151" t="s">
        <v>1091</v>
      </c>
      <c r="E952" s="152" t="s">
        <v>1096</v>
      </c>
      <c r="F952" s="92" t="s">
        <v>3469</v>
      </c>
      <c r="G952" s="92" t="s">
        <v>1093</v>
      </c>
      <c r="H952" s="92" t="s">
        <v>7853</v>
      </c>
      <c r="I952" s="92" t="s">
        <v>1093</v>
      </c>
      <c r="J952" s="92" t="s">
        <v>7854</v>
      </c>
      <c r="K952" s="92" t="s">
        <v>1093</v>
      </c>
      <c r="L952" s="157">
        <v>5560</v>
      </c>
      <c r="M952" s="92" t="s">
        <v>2711</v>
      </c>
      <c r="N952" s="157">
        <v>289344996.05657297</v>
      </c>
      <c r="O952" s="92" t="s">
        <v>4087</v>
      </c>
    </row>
    <row r="953" spans="1:15" ht="36" customHeight="1">
      <c r="A953" s="92" t="s">
        <v>3577</v>
      </c>
      <c r="B953" s="151" t="s">
        <v>1089</v>
      </c>
      <c r="C953" s="151" t="s">
        <v>3578</v>
      </c>
      <c r="D953" s="151" t="s">
        <v>1091</v>
      </c>
      <c r="E953" s="152" t="s">
        <v>1160</v>
      </c>
      <c r="F953" s="92" t="s">
        <v>3579</v>
      </c>
      <c r="G953" s="92" t="s">
        <v>1093</v>
      </c>
      <c r="H953" s="92" t="s">
        <v>7855</v>
      </c>
      <c r="I953" s="92" t="s">
        <v>1093</v>
      </c>
      <c r="J953" s="92" t="s">
        <v>7856</v>
      </c>
      <c r="K953" s="92" t="s">
        <v>1093</v>
      </c>
      <c r="L953" s="157">
        <v>5546.2</v>
      </c>
      <c r="M953" s="92" t="s">
        <v>2711</v>
      </c>
      <c r="N953" s="157">
        <v>289350542.25657302</v>
      </c>
      <c r="O953" s="92" t="s">
        <v>4124</v>
      </c>
    </row>
    <row r="954" spans="1:15" ht="24" customHeight="1">
      <c r="A954" s="92" t="s">
        <v>3676</v>
      </c>
      <c r="B954" s="151" t="s">
        <v>1089</v>
      </c>
      <c r="C954" s="151" t="s">
        <v>3677</v>
      </c>
      <c r="D954" s="151" t="s">
        <v>1311</v>
      </c>
      <c r="E954" s="152" t="s">
        <v>1312</v>
      </c>
      <c r="F954" s="92" t="s">
        <v>1313</v>
      </c>
      <c r="G954" s="92" t="s">
        <v>1093</v>
      </c>
      <c r="H954" s="92" t="s">
        <v>3678</v>
      </c>
      <c r="I954" s="92" t="s">
        <v>1093</v>
      </c>
      <c r="J954" s="92" t="s">
        <v>3679</v>
      </c>
      <c r="K954" s="92" t="s">
        <v>1093</v>
      </c>
      <c r="L954" s="157">
        <v>5542.0640000000003</v>
      </c>
      <c r="M954" s="92" t="s">
        <v>2711</v>
      </c>
      <c r="N954" s="157">
        <v>289356084.32057297</v>
      </c>
      <c r="O954" s="92" t="s">
        <v>4124</v>
      </c>
    </row>
    <row r="955" spans="1:15" ht="24" customHeight="1">
      <c r="A955" s="92" t="s">
        <v>3581</v>
      </c>
      <c r="B955" s="151" t="s">
        <v>1089</v>
      </c>
      <c r="C955" s="151" t="s">
        <v>3582</v>
      </c>
      <c r="D955" s="151" t="s">
        <v>1091</v>
      </c>
      <c r="E955" s="152" t="s">
        <v>1109</v>
      </c>
      <c r="F955" s="92" t="s">
        <v>1097</v>
      </c>
      <c r="G955" s="92" t="s">
        <v>1093</v>
      </c>
      <c r="H955" s="92" t="s">
        <v>7857</v>
      </c>
      <c r="I955" s="92" t="s">
        <v>1093</v>
      </c>
      <c r="J955" s="92" t="s">
        <v>7857</v>
      </c>
      <c r="K955" s="92" t="s">
        <v>1093</v>
      </c>
      <c r="L955" s="157">
        <v>5529.51</v>
      </c>
      <c r="M955" s="92" t="s">
        <v>2711</v>
      </c>
      <c r="N955" s="157">
        <v>289361613.83057302</v>
      </c>
      <c r="O955" s="92" t="s">
        <v>4124</v>
      </c>
    </row>
    <row r="956" spans="1:15" ht="24" customHeight="1">
      <c r="A956" s="92" t="s">
        <v>3596</v>
      </c>
      <c r="B956" s="151" t="s">
        <v>1921</v>
      </c>
      <c r="C956" s="151" t="s">
        <v>3597</v>
      </c>
      <c r="D956" s="151" t="s">
        <v>1091</v>
      </c>
      <c r="E956" s="152" t="s">
        <v>1109</v>
      </c>
      <c r="F956" s="92" t="s">
        <v>3598</v>
      </c>
      <c r="G956" s="92" t="s">
        <v>1093</v>
      </c>
      <c r="H956" s="92" t="s">
        <v>7858</v>
      </c>
      <c r="I956" s="92" t="s">
        <v>1093</v>
      </c>
      <c r="J956" s="92" t="s">
        <v>7859</v>
      </c>
      <c r="K956" s="92" t="s">
        <v>1093</v>
      </c>
      <c r="L956" s="157">
        <v>5512.08</v>
      </c>
      <c r="M956" s="92" t="s">
        <v>2711</v>
      </c>
      <c r="N956" s="157">
        <v>289367125.91057301</v>
      </c>
      <c r="O956" s="92" t="s">
        <v>4124</v>
      </c>
    </row>
    <row r="957" spans="1:15" ht="48" customHeight="1">
      <c r="A957" s="92" t="s">
        <v>3669</v>
      </c>
      <c r="B957" s="151" t="s">
        <v>1126</v>
      </c>
      <c r="C957" s="151" t="s">
        <v>3670</v>
      </c>
      <c r="D957" s="151" t="s">
        <v>1091</v>
      </c>
      <c r="E957" s="152" t="s">
        <v>1096</v>
      </c>
      <c r="F957" s="92" t="s">
        <v>7860</v>
      </c>
      <c r="G957" s="92" t="s">
        <v>1093</v>
      </c>
      <c r="H957" s="92" t="s">
        <v>7861</v>
      </c>
      <c r="I957" s="92" t="s">
        <v>1093</v>
      </c>
      <c r="J957" s="92" t="s">
        <v>7862</v>
      </c>
      <c r="K957" s="92" t="s">
        <v>1093</v>
      </c>
      <c r="L957" s="157">
        <v>5507.0561600000001</v>
      </c>
      <c r="M957" s="92" t="s">
        <v>2711</v>
      </c>
      <c r="N957" s="157">
        <v>289372632.96673298</v>
      </c>
      <c r="O957" s="92" t="s">
        <v>4124</v>
      </c>
    </row>
    <row r="958" spans="1:15" ht="24" customHeight="1">
      <c r="A958" s="92" t="s">
        <v>3593</v>
      </c>
      <c r="B958" s="151" t="s">
        <v>1126</v>
      </c>
      <c r="C958" s="151" t="s">
        <v>3594</v>
      </c>
      <c r="D958" s="151" t="s">
        <v>1091</v>
      </c>
      <c r="E958" s="152" t="s">
        <v>1096</v>
      </c>
      <c r="F958" s="92" t="s">
        <v>3595</v>
      </c>
      <c r="G958" s="92" t="s">
        <v>1093</v>
      </c>
      <c r="H958" s="92" t="s">
        <v>7863</v>
      </c>
      <c r="I958" s="92" t="s">
        <v>1093</v>
      </c>
      <c r="J958" s="92" t="s">
        <v>7864</v>
      </c>
      <c r="K958" s="92" t="s">
        <v>1093</v>
      </c>
      <c r="L958" s="157">
        <v>5481.32</v>
      </c>
      <c r="M958" s="92" t="s">
        <v>2711</v>
      </c>
      <c r="N958" s="157">
        <v>289378114.28673297</v>
      </c>
      <c r="O958" s="92" t="s">
        <v>4155</v>
      </c>
    </row>
    <row r="959" spans="1:15" ht="24" customHeight="1">
      <c r="A959" s="92" t="s">
        <v>3688</v>
      </c>
      <c r="B959" s="151" t="s">
        <v>1101</v>
      </c>
      <c r="C959" s="151" t="s">
        <v>3689</v>
      </c>
      <c r="D959" s="151" t="s">
        <v>1091</v>
      </c>
      <c r="E959" s="152" t="s">
        <v>1137</v>
      </c>
      <c r="F959" s="92" t="s">
        <v>3690</v>
      </c>
      <c r="G959" s="92" t="s">
        <v>1093</v>
      </c>
      <c r="H959" s="92" t="s">
        <v>1991</v>
      </c>
      <c r="I959" s="92" t="s">
        <v>1093</v>
      </c>
      <c r="J959" s="92" t="s">
        <v>7865</v>
      </c>
      <c r="K959" s="92" t="s">
        <v>1093</v>
      </c>
      <c r="L959" s="157">
        <v>5436.2280923999997</v>
      </c>
      <c r="M959" s="92" t="s">
        <v>2711</v>
      </c>
      <c r="N959" s="157">
        <v>289383550.51482499</v>
      </c>
      <c r="O959" s="92" t="s">
        <v>4155</v>
      </c>
    </row>
    <row r="960" spans="1:15" ht="24" customHeight="1">
      <c r="A960" s="92" t="s">
        <v>3600</v>
      </c>
      <c r="B960" s="151" t="s">
        <v>1089</v>
      </c>
      <c r="C960" s="151" t="s">
        <v>3438</v>
      </c>
      <c r="D960" s="151" t="s">
        <v>1091</v>
      </c>
      <c r="E960" s="152" t="s">
        <v>1109</v>
      </c>
      <c r="F960" s="92" t="s">
        <v>1119</v>
      </c>
      <c r="G960" s="92" t="s">
        <v>1093</v>
      </c>
      <c r="H960" s="92" t="s">
        <v>7866</v>
      </c>
      <c r="I960" s="92" t="s">
        <v>1093</v>
      </c>
      <c r="J960" s="92" t="s">
        <v>7867</v>
      </c>
      <c r="K960" s="92" t="s">
        <v>1093</v>
      </c>
      <c r="L960" s="157">
        <v>5418.76</v>
      </c>
      <c r="M960" s="92" t="s">
        <v>2711</v>
      </c>
      <c r="N960" s="157">
        <v>289388969.27482498</v>
      </c>
      <c r="O960" s="92" t="s">
        <v>4155</v>
      </c>
    </row>
    <row r="961" spans="1:15" ht="24" customHeight="1">
      <c r="A961" s="92" t="s">
        <v>3601</v>
      </c>
      <c r="B961" s="151" t="s">
        <v>1126</v>
      </c>
      <c r="C961" s="151" t="s">
        <v>3602</v>
      </c>
      <c r="D961" s="151" t="s">
        <v>1091</v>
      </c>
      <c r="E961" s="152" t="s">
        <v>1096</v>
      </c>
      <c r="F961" s="92" t="s">
        <v>3603</v>
      </c>
      <c r="G961" s="92" t="s">
        <v>1093</v>
      </c>
      <c r="H961" s="92" t="s">
        <v>7868</v>
      </c>
      <c r="I961" s="92" t="s">
        <v>1093</v>
      </c>
      <c r="J961" s="92" t="s">
        <v>7869</v>
      </c>
      <c r="K961" s="92" t="s">
        <v>1093</v>
      </c>
      <c r="L961" s="157">
        <v>5418.4083481529997</v>
      </c>
      <c r="M961" s="92" t="s">
        <v>2711</v>
      </c>
      <c r="N961" s="157">
        <v>289394387.683173</v>
      </c>
      <c r="O961" s="92" t="s">
        <v>4155</v>
      </c>
    </row>
    <row r="962" spans="1:15" ht="24" customHeight="1">
      <c r="A962" s="92" t="s">
        <v>3566</v>
      </c>
      <c r="B962" s="151" t="s">
        <v>1089</v>
      </c>
      <c r="C962" s="151" t="s">
        <v>3567</v>
      </c>
      <c r="D962" s="151" t="s">
        <v>1095</v>
      </c>
      <c r="E962" s="152" t="s">
        <v>1109</v>
      </c>
      <c r="F962" s="92" t="s">
        <v>1097</v>
      </c>
      <c r="G962" s="92" t="s">
        <v>1093</v>
      </c>
      <c r="H962" s="92" t="s">
        <v>7870</v>
      </c>
      <c r="I962" s="92" t="s">
        <v>1093</v>
      </c>
      <c r="J962" s="92" t="s">
        <v>7870</v>
      </c>
      <c r="K962" s="92" t="s">
        <v>1093</v>
      </c>
      <c r="L962" s="157">
        <v>5385.32</v>
      </c>
      <c r="M962" s="92" t="s">
        <v>2711</v>
      </c>
      <c r="N962" s="157">
        <v>289399773.00317299</v>
      </c>
      <c r="O962" s="92" t="s">
        <v>4155</v>
      </c>
    </row>
    <row r="963" spans="1:15" ht="36" customHeight="1">
      <c r="A963" s="92" t="s">
        <v>3624</v>
      </c>
      <c r="B963" s="151" t="s">
        <v>1089</v>
      </c>
      <c r="C963" s="151" t="s">
        <v>3625</v>
      </c>
      <c r="D963" s="151" t="s">
        <v>1091</v>
      </c>
      <c r="E963" s="152" t="s">
        <v>1344</v>
      </c>
      <c r="F963" s="92" t="s">
        <v>3626</v>
      </c>
      <c r="G963" s="92" t="s">
        <v>1093</v>
      </c>
      <c r="H963" s="92" t="s">
        <v>7871</v>
      </c>
      <c r="I963" s="92" t="s">
        <v>1093</v>
      </c>
      <c r="J963" s="92" t="s">
        <v>7872</v>
      </c>
      <c r="K963" s="92" t="s">
        <v>1093</v>
      </c>
      <c r="L963" s="157">
        <v>5222.88</v>
      </c>
      <c r="M963" s="92" t="s">
        <v>2711</v>
      </c>
      <c r="N963" s="157">
        <v>289404995.88317299</v>
      </c>
      <c r="O963" s="92" t="s">
        <v>4199</v>
      </c>
    </row>
    <row r="964" spans="1:15" ht="24" customHeight="1">
      <c r="A964" s="92" t="s">
        <v>3627</v>
      </c>
      <c r="B964" s="151" t="s">
        <v>1089</v>
      </c>
      <c r="C964" s="151" t="s">
        <v>3628</v>
      </c>
      <c r="D964" s="151" t="s">
        <v>1091</v>
      </c>
      <c r="E964" s="152" t="s">
        <v>1109</v>
      </c>
      <c r="F964" s="92" t="s">
        <v>1097</v>
      </c>
      <c r="G964" s="92" t="s">
        <v>1093</v>
      </c>
      <c r="H964" s="92" t="s">
        <v>7873</v>
      </c>
      <c r="I964" s="92" t="s">
        <v>1093</v>
      </c>
      <c r="J964" s="92" t="s">
        <v>7873</v>
      </c>
      <c r="K964" s="92" t="s">
        <v>1093</v>
      </c>
      <c r="L964" s="157">
        <v>5211.54</v>
      </c>
      <c r="M964" s="92" t="s">
        <v>2711</v>
      </c>
      <c r="N964" s="157">
        <v>289410207.42317301</v>
      </c>
      <c r="O964" s="92" t="s">
        <v>4199</v>
      </c>
    </row>
    <row r="965" spans="1:15" ht="24" customHeight="1">
      <c r="A965" s="92" t="s">
        <v>3590</v>
      </c>
      <c r="B965" s="151" t="s">
        <v>1089</v>
      </c>
      <c r="C965" s="151" t="s">
        <v>3591</v>
      </c>
      <c r="D965" s="151" t="s">
        <v>1095</v>
      </c>
      <c r="E965" s="152" t="s">
        <v>1160</v>
      </c>
      <c r="F965" s="92" t="s">
        <v>3592</v>
      </c>
      <c r="G965" s="92" t="s">
        <v>1093</v>
      </c>
      <c r="H965" s="92" t="s">
        <v>7874</v>
      </c>
      <c r="I965" s="92" t="s">
        <v>1093</v>
      </c>
      <c r="J965" s="92" t="s">
        <v>7875</v>
      </c>
      <c r="K965" s="92" t="s">
        <v>1093</v>
      </c>
      <c r="L965" s="157">
        <v>5201.8</v>
      </c>
      <c r="M965" s="92" t="s">
        <v>2711</v>
      </c>
      <c r="N965" s="157">
        <v>289415409.22317302</v>
      </c>
      <c r="O965" s="92" t="s">
        <v>4199</v>
      </c>
    </row>
    <row r="966" spans="1:15" ht="24" customHeight="1">
      <c r="A966" s="92" t="s">
        <v>3629</v>
      </c>
      <c r="B966" s="151" t="s">
        <v>1126</v>
      </c>
      <c r="C966" s="151" t="s">
        <v>3630</v>
      </c>
      <c r="D966" s="151" t="s">
        <v>1091</v>
      </c>
      <c r="E966" s="152" t="s">
        <v>1195</v>
      </c>
      <c r="F966" s="92" t="s">
        <v>3631</v>
      </c>
      <c r="G966" s="92" t="s">
        <v>1093</v>
      </c>
      <c r="H966" s="92" t="s">
        <v>7876</v>
      </c>
      <c r="I966" s="92" t="s">
        <v>1093</v>
      </c>
      <c r="J966" s="92" t="s">
        <v>7877</v>
      </c>
      <c r="K966" s="92" t="s">
        <v>1093</v>
      </c>
      <c r="L966" s="157">
        <v>5183.6400000000003</v>
      </c>
      <c r="M966" s="92" t="s">
        <v>2711</v>
      </c>
      <c r="N966" s="157">
        <v>289420592.86317301</v>
      </c>
      <c r="O966" s="92" t="s">
        <v>4199</v>
      </c>
    </row>
    <row r="967" spans="1:15" ht="36" customHeight="1">
      <c r="A967" s="92" t="s">
        <v>3632</v>
      </c>
      <c r="B967" s="151" t="s">
        <v>1126</v>
      </c>
      <c r="C967" s="151" t="s">
        <v>3633</v>
      </c>
      <c r="D967" s="151" t="s">
        <v>1091</v>
      </c>
      <c r="E967" s="152" t="s">
        <v>1096</v>
      </c>
      <c r="F967" s="92" t="s">
        <v>3634</v>
      </c>
      <c r="G967" s="92" t="s">
        <v>1093</v>
      </c>
      <c r="H967" s="92" t="s">
        <v>7878</v>
      </c>
      <c r="I967" s="92" t="s">
        <v>1093</v>
      </c>
      <c r="J967" s="92" t="s">
        <v>7879</v>
      </c>
      <c r="K967" s="92" t="s">
        <v>1093</v>
      </c>
      <c r="L967" s="157">
        <v>5091.3</v>
      </c>
      <c r="M967" s="92" t="s">
        <v>2711</v>
      </c>
      <c r="N967" s="157">
        <v>289425684.16317302</v>
      </c>
      <c r="O967" s="92" t="s">
        <v>4199</v>
      </c>
    </row>
    <row r="968" spans="1:15" ht="36" customHeight="1">
      <c r="A968" s="92" t="s">
        <v>3604</v>
      </c>
      <c r="B968" s="151" t="s">
        <v>1089</v>
      </c>
      <c r="C968" s="151" t="s">
        <v>3605</v>
      </c>
      <c r="D968" s="151" t="s">
        <v>1095</v>
      </c>
      <c r="E968" s="152" t="s">
        <v>1102</v>
      </c>
      <c r="F968" s="92" t="s">
        <v>1712</v>
      </c>
      <c r="G968" s="92" t="s">
        <v>1093</v>
      </c>
      <c r="H968" s="92" t="s">
        <v>1104</v>
      </c>
      <c r="I968" s="92" t="s">
        <v>1093</v>
      </c>
      <c r="J968" s="92" t="s">
        <v>7880</v>
      </c>
      <c r="K968" s="92" t="s">
        <v>1093</v>
      </c>
      <c r="L968" s="157">
        <v>5062.8</v>
      </c>
      <c r="M968" s="92" t="s">
        <v>2711</v>
      </c>
      <c r="N968" s="157">
        <v>289430746.96317297</v>
      </c>
      <c r="O968" s="92" t="s">
        <v>4199</v>
      </c>
    </row>
    <row r="969" spans="1:15" ht="24" customHeight="1">
      <c r="A969" s="92" t="s">
        <v>3610</v>
      </c>
      <c r="B969" s="151" t="s">
        <v>1089</v>
      </c>
      <c r="C969" s="151" t="s">
        <v>2214</v>
      </c>
      <c r="D969" s="151" t="s">
        <v>1095</v>
      </c>
      <c r="E969" s="152" t="s">
        <v>1109</v>
      </c>
      <c r="F969" s="92" t="s">
        <v>1119</v>
      </c>
      <c r="G969" s="92" t="s">
        <v>1093</v>
      </c>
      <c r="H969" s="92" t="s">
        <v>7881</v>
      </c>
      <c r="I969" s="92" t="s">
        <v>1093</v>
      </c>
      <c r="J969" s="92" t="s">
        <v>7882</v>
      </c>
      <c r="K969" s="92" t="s">
        <v>1093</v>
      </c>
      <c r="L969" s="157">
        <v>5031.66</v>
      </c>
      <c r="M969" s="92" t="s">
        <v>2711</v>
      </c>
      <c r="N969" s="157">
        <v>289435778.623173</v>
      </c>
      <c r="O969" s="92" t="s">
        <v>4242</v>
      </c>
    </row>
    <row r="970" spans="1:15" ht="24" customHeight="1">
      <c r="A970" s="92" t="s">
        <v>3640</v>
      </c>
      <c r="B970" s="151" t="s">
        <v>1126</v>
      </c>
      <c r="C970" s="151" t="s">
        <v>3641</v>
      </c>
      <c r="D970" s="151" t="s">
        <v>1091</v>
      </c>
      <c r="E970" s="152" t="s">
        <v>1195</v>
      </c>
      <c r="F970" s="92" t="s">
        <v>3642</v>
      </c>
      <c r="G970" s="92" t="s">
        <v>1093</v>
      </c>
      <c r="H970" s="92" t="s">
        <v>7883</v>
      </c>
      <c r="I970" s="92" t="s">
        <v>1093</v>
      </c>
      <c r="J970" s="92" t="s">
        <v>7884</v>
      </c>
      <c r="K970" s="92" t="s">
        <v>1093</v>
      </c>
      <c r="L970" s="157">
        <v>5011.9165199999998</v>
      </c>
      <c r="M970" s="92" t="s">
        <v>2711</v>
      </c>
      <c r="N970" s="157">
        <v>289440790.539693</v>
      </c>
      <c r="O970" s="92" t="s">
        <v>4242</v>
      </c>
    </row>
    <row r="971" spans="1:15" ht="36" customHeight="1">
      <c r="A971" s="92" t="s">
        <v>3643</v>
      </c>
      <c r="B971" s="151" t="s">
        <v>1126</v>
      </c>
      <c r="C971" s="151" t="s">
        <v>3644</v>
      </c>
      <c r="D971" s="151" t="s">
        <v>1091</v>
      </c>
      <c r="E971" s="152" t="s">
        <v>1096</v>
      </c>
      <c r="F971" s="92" t="s">
        <v>3645</v>
      </c>
      <c r="G971" s="92" t="s">
        <v>1093</v>
      </c>
      <c r="H971" s="92" t="s">
        <v>7885</v>
      </c>
      <c r="I971" s="92" t="s">
        <v>1093</v>
      </c>
      <c r="J971" s="92" t="s">
        <v>7886</v>
      </c>
      <c r="K971" s="92" t="s">
        <v>1093</v>
      </c>
      <c r="L971" s="157">
        <v>4991.62</v>
      </c>
      <c r="M971" s="92" t="s">
        <v>2711</v>
      </c>
      <c r="N971" s="157">
        <v>289445782.159693</v>
      </c>
      <c r="O971" s="92" t="s">
        <v>4242</v>
      </c>
    </row>
    <row r="972" spans="1:15" ht="24" customHeight="1">
      <c r="A972" s="92" t="s">
        <v>3282</v>
      </c>
      <c r="B972" s="151" t="s">
        <v>1126</v>
      </c>
      <c r="C972" s="151" t="s">
        <v>3283</v>
      </c>
      <c r="D972" s="151" t="s">
        <v>1091</v>
      </c>
      <c r="E972" s="152" t="s">
        <v>1429</v>
      </c>
      <c r="F972" s="92" t="s">
        <v>7887</v>
      </c>
      <c r="G972" s="92" t="s">
        <v>1093</v>
      </c>
      <c r="H972" s="92" t="s">
        <v>7888</v>
      </c>
      <c r="I972" s="92" t="s">
        <v>1093</v>
      </c>
      <c r="J972" s="92" t="s">
        <v>7889</v>
      </c>
      <c r="K972" s="92" t="s">
        <v>1093</v>
      </c>
      <c r="L972" s="157">
        <v>4980.8372561280003</v>
      </c>
      <c r="M972" s="92" t="s">
        <v>2711</v>
      </c>
      <c r="N972" s="157">
        <v>289450762.99694902</v>
      </c>
      <c r="O972" s="92" t="s">
        <v>4242</v>
      </c>
    </row>
    <row r="973" spans="1:15" ht="24" customHeight="1">
      <c r="A973" s="92" t="s">
        <v>7890</v>
      </c>
      <c r="B973" s="151" t="s">
        <v>1558</v>
      </c>
      <c r="C973" s="151" t="s">
        <v>7891</v>
      </c>
      <c r="D973" s="151" t="s">
        <v>1091</v>
      </c>
      <c r="E973" s="152" t="s">
        <v>254</v>
      </c>
      <c r="F973" s="92" t="s">
        <v>2475</v>
      </c>
      <c r="G973" s="92" t="s">
        <v>1093</v>
      </c>
      <c r="H973" s="92" t="s">
        <v>7892</v>
      </c>
      <c r="I973" s="92" t="s">
        <v>1093</v>
      </c>
      <c r="J973" s="92" t="s">
        <v>7893</v>
      </c>
      <c r="K973" s="92" t="s">
        <v>1093</v>
      </c>
      <c r="L973" s="157">
        <v>4920</v>
      </c>
      <c r="M973" s="92" t="s">
        <v>2711</v>
      </c>
      <c r="N973" s="157">
        <v>289455682.99694902</v>
      </c>
      <c r="O973" s="92" t="s">
        <v>4242</v>
      </c>
    </row>
    <row r="974" spans="1:15" ht="24" customHeight="1">
      <c r="A974" s="92" t="s">
        <v>3656</v>
      </c>
      <c r="B974" s="151" t="s">
        <v>1089</v>
      </c>
      <c r="C974" s="151" t="s">
        <v>3657</v>
      </c>
      <c r="D974" s="151" t="s">
        <v>1091</v>
      </c>
      <c r="E974" s="152" t="s">
        <v>1109</v>
      </c>
      <c r="F974" s="92" t="s">
        <v>1097</v>
      </c>
      <c r="G974" s="92" t="s">
        <v>1093</v>
      </c>
      <c r="H974" s="92" t="s">
        <v>7894</v>
      </c>
      <c r="I974" s="92" t="s">
        <v>1093</v>
      </c>
      <c r="J974" s="92" t="s">
        <v>7894</v>
      </c>
      <c r="K974" s="92" t="s">
        <v>1093</v>
      </c>
      <c r="L974" s="157">
        <v>4901.79</v>
      </c>
      <c r="M974" s="92" t="s">
        <v>2711</v>
      </c>
      <c r="N974" s="157">
        <v>289460584.78694898</v>
      </c>
      <c r="O974" s="92" t="s">
        <v>4242</v>
      </c>
    </row>
    <row r="975" spans="1:15" ht="24" customHeight="1">
      <c r="A975" s="92" t="s">
        <v>3671</v>
      </c>
      <c r="B975" s="151" t="s">
        <v>1126</v>
      </c>
      <c r="C975" s="151" t="s">
        <v>3672</v>
      </c>
      <c r="D975" s="151" t="s">
        <v>1091</v>
      </c>
      <c r="E975" s="152" t="s">
        <v>1195</v>
      </c>
      <c r="F975" s="92" t="s">
        <v>3673</v>
      </c>
      <c r="G975" s="92" t="s">
        <v>1093</v>
      </c>
      <c r="H975" s="92" t="s">
        <v>7895</v>
      </c>
      <c r="I975" s="92" t="s">
        <v>1093</v>
      </c>
      <c r="J975" s="92" t="s">
        <v>7896</v>
      </c>
      <c r="K975" s="92" t="s">
        <v>1093</v>
      </c>
      <c r="L975" s="157">
        <v>4839.1400000000003</v>
      </c>
      <c r="M975" s="92" t="s">
        <v>2711</v>
      </c>
      <c r="N975" s="157">
        <v>289465423.92694902</v>
      </c>
      <c r="O975" s="92" t="s">
        <v>4286</v>
      </c>
    </row>
    <row r="976" spans="1:15" ht="24" customHeight="1">
      <c r="A976" s="92" t="s">
        <v>3658</v>
      </c>
      <c r="B976" s="151" t="s">
        <v>1921</v>
      </c>
      <c r="C976" s="151" t="s">
        <v>3659</v>
      </c>
      <c r="D976" s="151" t="s">
        <v>1091</v>
      </c>
      <c r="E976" s="152" t="s">
        <v>1109</v>
      </c>
      <c r="F976" s="92" t="s">
        <v>2479</v>
      </c>
      <c r="G976" s="92" t="s">
        <v>1093</v>
      </c>
      <c r="H976" s="92" t="s">
        <v>7897</v>
      </c>
      <c r="I976" s="92" t="s">
        <v>1093</v>
      </c>
      <c r="J976" s="92" t="s">
        <v>7898</v>
      </c>
      <c r="K976" s="92" t="s">
        <v>1093</v>
      </c>
      <c r="L976" s="157">
        <v>4834.32</v>
      </c>
      <c r="M976" s="92" t="s">
        <v>2711</v>
      </c>
      <c r="N976" s="157">
        <v>289470258.24694902</v>
      </c>
      <c r="O976" s="92" t="s">
        <v>4286</v>
      </c>
    </row>
    <row r="977" spans="1:15" ht="72" customHeight="1">
      <c r="A977" s="92" t="s">
        <v>3674</v>
      </c>
      <c r="B977" s="151" t="s">
        <v>1126</v>
      </c>
      <c r="C977" s="151" t="s">
        <v>3675</v>
      </c>
      <c r="D977" s="151" t="s">
        <v>1091</v>
      </c>
      <c r="E977" s="152" t="s">
        <v>1096</v>
      </c>
      <c r="F977" s="92" t="s">
        <v>2585</v>
      </c>
      <c r="G977" s="92" t="s">
        <v>1093</v>
      </c>
      <c r="H977" s="92" t="s">
        <v>7899</v>
      </c>
      <c r="I977" s="92" t="s">
        <v>1093</v>
      </c>
      <c r="J977" s="92" t="s">
        <v>7900</v>
      </c>
      <c r="K977" s="92" t="s">
        <v>1093</v>
      </c>
      <c r="L977" s="157">
        <v>4830</v>
      </c>
      <c r="M977" s="92" t="s">
        <v>2711</v>
      </c>
      <c r="N977" s="157">
        <v>289475088.24694902</v>
      </c>
      <c r="O977" s="92" t="s">
        <v>4286</v>
      </c>
    </row>
    <row r="978" spans="1:15" ht="24" customHeight="1">
      <c r="A978" s="92" t="s">
        <v>3361</v>
      </c>
      <c r="B978" s="151" t="s">
        <v>1558</v>
      </c>
      <c r="C978" s="151" t="s">
        <v>3362</v>
      </c>
      <c r="D978" s="151" t="s">
        <v>1091</v>
      </c>
      <c r="E978" s="152" t="s">
        <v>1225</v>
      </c>
      <c r="F978" s="92" t="s">
        <v>3363</v>
      </c>
      <c r="G978" s="92" t="s">
        <v>1093</v>
      </c>
      <c r="H978" s="92" t="s">
        <v>6160</v>
      </c>
      <c r="I978" s="92" t="s">
        <v>1093</v>
      </c>
      <c r="J978" s="92" t="s">
        <v>7901</v>
      </c>
      <c r="K978" s="92" t="s">
        <v>1093</v>
      </c>
      <c r="L978" s="157">
        <v>4782.1267200000002</v>
      </c>
      <c r="M978" s="92" t="s">
        <v>2711</v>
      </c>
      <c r="N978" s="157">
        <v>289479870.37366903</v>
      </c>
      <c r="O978" s="92" t="s">
        <v>4286</v>
      </c>
    </row>
    <row r="979" spans="1:15" ht="24" customHeight="1">
      <c r="A979" s="92" t="s">
        <v>3523</v>
      </c>
      <c r="B979" s="151" t="s">
        <v>1558</v>
      </c>
      <c r="C979" s="151" t="s">
        <v>3524</v>
      </c>
      <c r="D979" s="151" t="s">
        <v>1091</v>
      </c>
      <c r="E979" s="152" t="s">
        <v>1096</v>
      </c>
      <c r="F979" s="92" t="s">
        <v>3525</v>
      </c>
      <c r="G979" s="92" t="s">
        <v>1093</v>
      </c>
      <c r="H979" s="92" t="s">
        <v>7902</v>
      </c>
      <c r="I979" s="92" t="s">
        <v>1093</v>
      </c>
      <c r="J979" s="92" t="s">
        <v>7903</v>
      </c>
      <c r="K979" s="92" t="s">
        <v>1093</v>
      </c>
      <c r="L979" s="157">
        <v>4759.22</v>
      </c>
      <c r="M979" s="92" t="s">
        <v>2711</v>
      </c>
      <c r="N979" s="157">
        <v>289484629.593669</v>
      </c>
      <c r="O979" s="92" t="s">
        <v>4286</v>
      </c>
    </row>
    <row r="980" spans="1:15" ht="24" customHeight="1">
      <c r="A980" s="92" t="s">
        <v>3638</v>
      </c>
      <c r="B980" s="151" t="s">
        <v>1089</v>
      </c>
      <c r="C980" s="151" t="s">
        <v>3639</v>
      </c>
      <c r="D980" s="151" t="s">
        <v>1095</v>
      </c>
      <c r="E980" s="152" t="s">
        <v>1109</v>
      </c>
      <c r="F980" s="92" t="s">
        <v>1157</v>
      </c>
      <c r="G980" s="92" t="s">
        <v>1093</v>
      </c>
      <c r="H980" s="92" t="s">
        <v>7904</v>
      </c>
      <c r="I980" s="92" t="s">
        <v>1093</v>
      </c>
      <c r="J980" s="92" t="s">
        <v>7905</v>
      </c>
      <c r="K980" s="92" t="s">
        <v>1093</v>
      </c>
      <c r="L980" s="157">
        <v>4759.04</v>
      </c>
      <c r="M980" s="92" t="s">
        <v>2711</v>
      </c>
      <c r="N980" s="157">
        <v>289489388.63366902</v>
      </c>
      <c r="O980" s="92" t="s">
        <v>4286</v>
      </c>
    </row>
    <row r="981" spans="1:15" ht="24" customHeight="1">
      <c r="A981" s="92" t="s">
        <v>3682</v>
      </c>
      <c r="B981" s="151" t="s">
        <v>1126</v>
      </c>
      <c r="C981" s="151" t="s">
        <v>3683</v>
      </c>
      <c r="D981" s="151" t="s">
        <v>1091</v>
      </c>
      <c r="E981" s="152" t="s">
        <v>1225</v>
      </c>
      <c r="F981" s="92" t="s">
        <v>3684</v>
      </c>
      <c r="G981" s="92" t="s">
        <v>1093</v>
      </c>
      <c r="H981" s="92" t="s">
        <v>7906</v>
      </c>
      <c r="I981" s="92" t="s">
        <v>1093</v>
      </c>
      <c r="J981" s="92" t="s">
        <v>7907</v>
      </c>
      <c r="K981" s="92" t="s">
        <v>1093</v>
      </c>
      <c r="L981" s="157">
        <v>4751.6833559999995</v>
      </c>
      <c r="M981" s="92" t="s">
        <v>2711</v>
      </c>
      <c r="N981" s="157">
        <v>289494140.31702501</v>
      </c>
      <c r="O981" s="92" t="s">
        <v>4340</v>
      </c>
    </row>
    <row r="982" spans="1:15" ht="60" customHeight="1">
      <c r="A982" s="92" t="s">
        <v>3691</v>
      </c>
      <c r="B982" s="151" t="s">
        <v>1089</v>
      </c>
      <c r="C982" s="151" t="s">
        <v>3647</v>
      </c>
      <c r="D982" s="151" t="s">
        <v>1091</v>
      </c>
      <c r="E982" s="152" t="s">
        <v>1109</v>
      </c>
      <c r="F982" s="92" t="s">
        <v>1792</v>
      </c>
      <c r="G982" s="92" t="s">
        <v>1093</v>
      </c>
      <c r="H982" s="92" t="s">
        <v>7908</v>
      </c>
      <c r="I982" s="92" t="s">
        <v>1093</v>
      </c>
      <c r="J982" s="92" t="s">
        <v>7909</v>
      </c>
      <c r="K982" s="92" t="s">
        <v>1093</v>
      </c>
      <c r="L982" s="157">
        <v>4682.8</v>
      </c>
      <c r="M982" s="92" t="s">
        <v>2711</v>
      </c>
      <c r="N982" s="157">
        <v>289498823.11702502</v>
      </c>
      <c r="O982" s="92" t="s">
        <v>4340</v>
      </c>
    </row>
    <row r="983" spans="1:15" ht="36" customHeight="1">
      <c r="A983" s="92" t="s">
        <v>3646</v>
      </c>
      <c r="B983" s="151" t="s">
        <v>1089</v>
      </c>
      <c r="C983" s="151" t="s">
        <v>3647</v>
      </c>
      <c r="D983" s="151" t="s">
        <v>1095</v>
      </c>
      <c r="E983" s="152" t="s">
        <v>1109</v>
      </c>
      <c r="F983" s="92" t="s">
        <v>1792</v>
      </c>
      <c r="G983" s="92" t="s">
        <v>1093</v>
      </c>
      <c r="H983" s="92" t="s">
        <v>7908</v>
      </c>
      <c r="I983" s="92" t="s">
        <v>1093</v>
      </c>
      <c r="J983" s="92" t="s">
        <v>7909</v>
      </c>
      <c r="K983" s="92" t="s">
        <v>1093</v>
      </c>
      <c r="L983" s="157">
        <v>4682.8</v>
      </c>
      <c r="M983" s="92" t="s">
        <v>2711</v>
      </c>
      <c r="N983" s="157">
        <v>289503505.91702503</v>
      </c>
      <c r="O983" s="92" t="s">
        <v>4340</v>
      </c>
    </row>
    <row r="984" spans="1:15" ht="24" customHeight="1">
      <c r="A984" s="92" t="s">
        <v>3648</v>
      </c>
      <c r="B984" s="151" t="s">
        <v>1089</v>
      </c>
      <c r="C984" s="151" t="s">
        <v>2123</v>
      </c>
      <c r="D984" s="151" t="s">
        <v>1095</v>
      </c>
      <c r="E984" s="152" t="s">
        <v>1109</v>
      </c>
      <c r="F984" s="92" t="s">
        <v>1119</v>
      </c>
      <c r="G984" s="92" t="s">
        <v>1093</v>
      </c>
      <c r="H984" s="92" t="s">
        <v>7910</v>
      </c>
      <c r="I984" s="92" t="s">
        <v>1093</v>
      </c>
      <c r="J984" s="92" t="s">
        <v>7911</v>
      </c>
      <c r="K984" s="92" t="s">
        <v>1093</v>
      </c>
      <c r="L984" s="157">
        <v>4661.66</v>
      </c>
      <c r="M984" s="92" t="s">
        <v>2711</v>
      </c>
      <c r="N984" s="157">
        <v>289508167.577025</v>
      </c>
      <c r="O984" s="92" t="s">
        <v>4340</v>
      </c>
    </row>
    <row r="985" spans="1:15" ht="36" customHeight="1">
      <c r="A985" s="92" t="s">
        <v>3278</v>
      </c>
      <c r="B985" s="151" t="s">
        <v>1558</v>
      </c>
      <c r="C985" s="151" t="s">
        <v>3279</v>
      </c>
      <c r="D985" s="151" t="s">
        <v>1091</v>
      </c>
      <c r="E985" s="152" t="s">
        <v>1096</v>
      </c>
      <c r="F985" s="92" t="s">
        <v>3280</v>
      </c>
      <c r="G985" s="92" t="s">
        <v>1093</v>
      </c>
      <c r="H985" s="92" t="s">
        <v>7912</v>
      </c>
      <c r="I985" s="92" t="s">
        <v>1093</v>
      </c>
      <c r="J985" s="92" t="s">
        <v>7913</v>
      </c>
      <c r="K985" s="92" t="s">
        <v>1093</v>
      </c>
      <c r="L985" s="157">
        <v>4600.95</v>
      </c>
      <c r="M985" s="92" t="s">
        <v>2711</v>
      </c>
      <c r="N985" s="157">
        <v>289512768.52702498</v>
      </c>
      <c r="O985" s="92" t="s">
        <v>4340</v>
      </c>
    </row>
    <row r="986" spans="1:15" ht="24" customHeight="1">
      <c r="A986" s="92" t="s">
        <v>3699</v>
      </c>
      <c r="B986" s="151" t="s">
        <v>3210</v>
      </c>
      <c r="C986" s="151" t="s">
        <v>3700</v>
      </c>
      <c r="D986" s="151" t="s">
        <v>1091</v>
      </c>
      <c r="E986" s="152" t="s">
        <v>1096</v>
      </c>
      <c r="F986" s="92" t="s">
        <v>3701</v>
      </c>
      <c r="G986" s="92" t="s">
        <v>1093</v>
      </c>
      <c r="H986" s="92" t="s">
        <v>4221</v>
      </c>
      <c r="I986" s="92" t="s">
        <v>1093</v>
      </c>
      <c r="J986" s="92" t="s">
        <v>7914</v>
      </c>
      <c r="K986" s="92" t="s">
        <v>1093</v>
      </c>
      <c r="L986" s="157">
        <v>4595.92</v>
      </c>
      <c r="M986" s="92" t="s">
        <v>2711</v>
      </c>
      <c r="N986" s="157">
        <v>289517364.447025</v>
      </c>
      <c r="O986" s="92" t="s">
        <v>4340</v>
      </c>
    </row>
    <row r="987" spans="1:15" ht="48" customHeight="1">
      <c r="A987" s="92" t="s">
        <v>1037</v>
      </c>
      <c r="B987" s="151" t="s">
        <v>1126</v>
      </c>
      <c r="C987" s="151" t="s">
        <v>478</v>
      </c>
      <c r="D987" s="151" t="s">
        <v>1127</v>
      </c>
      <c r="E987" s="152" t="s">
        <v>254</v>
      </c>
      <c r="F987" s="92" t="s">
        <v>1038</v>
      </c>
      <c r="G987" s="92" t="s">
        <v>1093</v>
      </c>
      <c r="H987" s="92" t="s">
        <v>7915</v>
      </c>
      <c r="I987" s="92" t="s">
        <v>1093</v>
      </c>
      <c r="J987" s="92" t="s">
        <v>7916</v>
      </c>
      <c r="K987" s="92" t="s">
        <v>1093</v>
      </c>
      <c r="L987" s="157">
        <v>4587.5617499999998</v>
      </c>
      <c r="M987" s="92" t="s">
        <v>2711</v>
      </c>
      <c r="N987" s="157">
        <v>289521952.008775</v>
      </c>
      <c r="O987" s="92" t="s">
        <v>4395</v>
      </c>
    </row>
    <row r="988" spans="1:15" ht="24" customHeight="1">
      <c r="A988" s="92" t="s">
        <v>3741</v>
      </c>
      <c r="B988" s="151" t="s">
        <v>1101</v>
      </c>
      <c r="C988" s="151" t="s">
        <v>3742</v>
      </c>
      <c r="D988" s="151" t="s">
        <v>513</v>
      </c>
      <c r="E988" s="152" t="s">
        <v>1096</v>
      </c>
      <c r="F988" s="92" t="s">
        <v>9938</v>
      </c>
      <c r="G988" s="92" t="s">
        <v>534</v>
      </c>
      <c r="H988" s="92" t="s">
        <v>7946</v>
      </c>
      <c r="I988" s="92" t="s">
        <v>7947</v>
      </c>
      <c r="J988" s="92" t="s">
        <v>10028</v>
      </c>
      <c r="K988" s="92" t="s">
        <v>1217</v>
      </c>
      <c r="L988" s="157">
        <v>4554.7086641425203</v>
      </c>
      <c r="M988" s="92" t="s">
        <v>2711</v>
      </c>
      <c r="N988" s="157">
        <v>289526506.717439</v>
      </c>
      <c r="O988" s="92" t="s">
        <v>4395</v>
      </c>
    </row>
    <row r="989" spans="1:15" ht="36" customHeight="1">
      <c r="A989" s="92" t="s">
        <v>3219</v>
      </c>
      <c r="B989" s="151" t="s">
        <v>1126</v>
      </c>
      <c r="C989" s="151" t="s">
        <v>3220</v>
      </c>
      <c r="D989" s="151" t="s">
        <v>1091</v>
      </c>
      <c r="E989" s="152" t="s">
        <v>1225</v>
      </c>
      <c r="F989" s="92" t="s">
        <v>7917</v>
      </c>
      <c r="G989" s="92" t="s">
        <v>1093</v>
      </c>
      <c r="H989" s="92" t="s">
        <v>7918</v>
      </c>
      <c r="I989" s="92" t="s">
        <v>1093</v>
      </c>
      <c r="J989" s="92" t="s">
        <v>7919</v>
      </c>
      <c r="K989" s="92" t="s">
        <v>1093</v>
      </c>
      <c r="L989" s="157">
        <v>4517.4448322400003</v>
      </c>
      <c r="M989" s="92" t="s">
        <v>2711</v>
      </c>
      <c r="N989" s="157">
        <v>289531024.16227102</v>
      </c>
      <c r="O989" s="92" t="s">
        <v>4395</v>
      </c>
    </row>
    <row r="990" spans="1:15" ht="24" customHeight="1">
      <c r="A990" s="92" t="s">
        <v>3706</v>
      </c>
      <c r="B990" s="151" t="s">
        <v>1089</v>
      </c>
      <c r="C990" s="151" t="s">
        <v>3707</v>
      </c>
      <c r="D990" s="151" t="s">
        <v>1091</v>
      </c>
      <c r="E990" s="152" t="s">
        <v>1109</v>
      </c>
      <c r="F990" s="92" t="s">
        <v>1605</v>
      </c>
      <c r="G990" s="92" t="s">
        <v>1093</v>
      </c>
      <c r="H990" s="92" t="s">
        <v>7920</v>
      </c>
      <c r="I990" s="92" t="s">
        <v>1093</v>
      </c>
      <c r="J990" s="92" t="s">
        <v>7921</v>
      </c>
      <c r="K990" s="92" t="s">
        <v>1093</v>
      </c>
      <c r="L990" s="157">
        <v>4509.0600000000004</v>
      </c>
      <c r="M990" s="92" t="s">
        <v>2711</v>
      </c>
      <c r="N990" s="157">
        <v>289535533.22227103</v>
      </c>
      <c r="O990" s="92" t="s">
        <v>4395</v>
      </c>
    </row>
    <row r="991" spans="1:15" ht="24" customHeight="1">
      <c r="A991" s="92" t="s">
        <v>3686</v>
      </c>
      <c r="B991" s="151" t="s">
        <v>1089</v>
      </c>
      <c r="C991" s="151" t="s">
        <v>3687</v>
      </c>
      <c r="D991" s="151" t="s">
        <v>1095</v>
      </c>
      <c r="E991" s="152" t="s">
        <v>1160</v>
      </c>
      <c r="F991" s="92" t="s">
        <v>3579</v>
      </c>
      <c r="G991" s="92" t="s">
        <v>1093</v>
      </c>
      <c r="H991" s="92" t="s">
        <v>7922</v>
      </c>
      <c r="I991" s="92" t="s">
        <v>1093</v>
      </c>
      <c r="J991" s="92" t="s">
        <v>7923</v>
      </c>
      <c r="K991" s="92" t="s">
        <v>1093</v>
      </c>
      <c r="L991" s="157">
        <v>4477</v>
      </c>
      <c r="M991" s="92" t="s">
        <v>2711</v>
      </c>
      <c r="N991" s="157">
        <v>289540010.22227103</v>
      </c>
      <c r="O991" s="92" t="s">
        <v>4395</v>
      </c>
    </row>
    <row r="992" spans="1:15" ht="24" customHeight="1">
      <c r="A992" s="92" t="s">
        <v>3737</v>
      </c>
      <c r="B992" s="151" t="s">
        <v>1101</v>
      </c>
      <c r="C992" s="151" t="s">
        <v>3738</v>
      </c>
      <c r="D992" s="151" t="s">
        <v>513</v>
      </c>
      <c r="E992" s="152" t="s">
        <v>1096</v>
      </c>
      <c r="F992" s="92" t="s">
        <v>3739</v>
      </c>
      <c r="G992" s="92" t="s">
        <v>534</v>
      </c>
      <c r="H992" s="92" t="s">
        <v>7924</v>
      </c>
      <c r="I992" s="92" t="s">
        <v>2222</v>
      </c>
      <c r="J992" s="92" t="s">
        <v>7925</v>
      </c>
      <c r="K992" s="92" t="s">
        <v>1217</v>
      </c>
      <c r="L992" s="157">
        <v>4463.1970459407903</v>
      </c>
      <c r="M992" s="92" t="s">
        <v>2711</v>
      </c>
      <c r="N992" s="157">
        <v>289544473.41931701</v>
      </c>
      <c r="O992" s="92" t="s">
        <v>4395</v>
      </c>
    </row>
    <row r="993" spans="1:15" ht="24" customHeight="1">
      <c r="A993" s="92" t="s">
        <v>3713</v>
      </c>
      <c r="B993" s="151" t="s">
        <v>1126</v>
      </c>
      <c r="C993" s="151" t="s">
        <v>3714</v>
      </c>
      <c r="D993" s="151" t="s">
        <v>1091</v>
      </c>
      <c r="E993" s="152" t="s">
        <v>1096</v>
      </c>
      <c r="F993" s="92" t="s">
        <v>1581</v>
      </c>
      <c r="G993" s="92" t="s">
        <v>1093</v>
      </c>
      <c r="H993" s="92" t="s">
        <v>7926</v>
      </c>
      <c r="I993" s="92" t="s">
        <v>1093</v>
      </c>
      <c r="J993" s="92" t="s">
        <v>7927</v>
      </c>
      <c r="K993" s="92" t="s">
        <v>1093</v>
      </c>
      <c r="L993" s="157">
        <v>4448.3999999999996</v>
      </c>
      <c r="M993" s="92" t="s">
        <v>2711</v>
      </c>
      <c r="N993" s="157">
        <v>289548921.81931698</v>
      </c>
      <c r="O993" s="92" t="s">
        <v>4395</v>
      </c>
    </row>
    <row r="994" spans="1:15" ht="24" customHeight="1">
      <c r="A994" s="92" t="s">
        <v>3723</v>
      </c>
      <c r="B994" s="151" t="s">
        <v>1921</v>
      </c>
      <c r="C994" s="151" t="s">
        <v>3724</v>
      </c>
      <c r="D994" s="151" t="s">
        <v>1091</v>
      </c>
      <c r="E994" s="152" t="s">
        <v>1160</v>
      </c>
      <c r="F994" s="92" t="s">
        <v>3725</v>
      </c>
      <c r="G994" s="92" t="s">
        <v>1093</v>
      </c>
      <c r="H994" s="92" t="s">
        <v>7928</v>
      </c>
      <c r="I994" s="92" t="s">
        <v>1093</v>
      </c>
      <c r="J994" s="92" t="s">
        <v>7929</v>
      </c>
      <c r="K994" s="92" t="s">
        <v>1093</v>
      </c>
      <c r="L994" s="157">
        <v>4446.4399999999996</v>
      </c>
      <c r="M994" s="92" t="s">
        <v>2711</v>
      </c>
      <c r="N994" s="157">
        <v>289553368.25931698</v>
      </c>
      <c r="O994" s="92" t="s">
        <v>4457</v>
      </c>
    </row>
    <row r="995" spans="1:15" ht="24" customHeight="1">
      <c r="A995" s="92" t="s">
        <v>3715</v>
      </c>
      <c r="B995" s="151" t="s">
        <v>1126</v>
      </c>
      <c r="C995" s="151" t="s">
        <v>3716</v>
      </c>
      <c r="D995" s="151" t="s">
        <v>1091</v>
      </c>
      <c r="E995" s="152" t="s">
        <v>1312</v>
      </c>
      <c r="F995" s="92" t="s">
        <v>2001</v>
      </c>
      <c r="G995" s="92" t="s">
        <v>1093</v>
      </c>
      <c r="H995" s="92" t="s">
        <v>7930</v>
      </c>
      <c r="I995" s="92" t="s">
        <v>1093</v>
      </c>
      <c r="J995" s="92" t="s">
        <v>7931</v>
      </c>
      <c r="K995" s="92" t="s">
        <v>1093</v>
      </c>
      <c r="L995" s="157">
        <v>4428.1400000000003</v>
      </c>
      <c r="M995" s="92" t="s">
        <v>2711</v>
      </c>
      <c r="N995" s="157">
        <v>289557796.39931703</v>
      </c>
      <c r="O995" s="92" t="s">
        <v>4457</v>
      </c>
    </row>
    <row r="996" spans="1:15" ht="24" customHeight="1">
      <c r="A996" s="92" t="s">
        <v>3695</v>
      </c>
      <c r="B996" s="151" t="s">
        <v>1089</v>
      </c>
      <c r="C996" s="151" t="s">
        <v>1993</v>
      </c>
      <c r="D996" s="151" t="s">
        <v>1095</v>
      </c>
      <c r="E996" s="152" t="s">
        <v>1344</v>
      </c>
      <c r="F996" s="92" t="s">
        <v>1097</v>
      </c>
      <c r="G996" s="92" t="s">
        <v>1093</v>
      </c>
      <c r="H996" s="92" t="s">
        <v>7932</v>
      </c>
      <c r="I996" s="92" t="s">
        <v>1093</v>
      </c>
      <c r="J996" s="92" t="s">
        <v>7932</v>
      </c>
      <c r="K996" s="92" t="s">
        <v>1093</v>
      </c>
      <c r="L996" s="157">
        <v>4411.57</v>
      </c>
      <c r="M996" s="92" t="s">
        <v>2711</v>
      </c>
      <c r="N996" s="157">
        <v>289562207.96931702</v>
      </c>
      <c r="O996" s="92" t="s">
        <v>4457</v>
      </c>
    </row>
    <row r="997" spans="1:15" ht="24" customHeight="1">
      <c r="A997" s="92" t="s">
        <v>3717</v>
      </c>
      <c r="B997" s="151" t="s">
        <v>1089</v>
      </c>
      <c r="C997" s="151" t="s">
        <v>3718</v>
      </c>
      <c r="D997" s="151" t="s">
        <v>1091</v>
      </c>
      <c r="E997" s="152" t="s">
        <v>1109</v>
      </c>
      <c r="F997" s="92" t="s">
        <v>1119</v>
      </c>
      <c r="G997" s="92" t="s">
        <v>1093</v>
      </c>
      <c r="H997" s="92" t="s">
        <v>7933</v>
      </c>
      <c r="I997" s="92" t="s">
        <v>1093</v>
      </c>
      <c r="J997" s="92" t="s">
        <v>7934</v>
      </c>
      <c r="K997" s="92" t="s">
        <v>1093</v>
      </c>
      <c r="L997" s="157">
        <v>4379.88</v>
      </c>
      <c r="M997" s="92" t="s">
        <v>2711</v>
      </c>
      <c r="N997" s="157">
        <v>289566587.84931701</v>
      </c>
      <c r="O997" s="92" t="s">
        <v>4457</v>
      </c>
    </row>
    <row r="998" spans="1:15" ht="72" customHeight="1">
      <c r="A998" s="92" t="s">
        <v>3720</v>
      </c>
      <c r="B998" s="151" t="s">
        <v>1089</v>
      </c>
      <c r="C998" s="151" t="s">
        <v>3721</v>
      </c>
      <c r="D998" s="151" t="s">
        <v>1091</v>
      </c>
      <c r="E998" s="152" t="s">
        <v>1096</v>
      </c>
      <c r="F998" s="92" t="s">
        <v>3722</v>
      </c>
      <c r="G998" s="92" t="s">
        <v>1093</v>
      </c>
      <c r="H998" s="92" t="s">
        <v>7935</v>
      </c>
      <c r="I998" s="92" t="s">
        <v>1093</v>
      </c>
      <c r="J998" s="92" t="s">
        <v>7936</v>
      </c>
      <c r="K998" s="92" t="s">
        <v>1093</v>
      </c>
      <c r="L998" s="157">
        <v>4366.5600000000004</v>
      </c>
      <c r="M998" s="92" t="s">
        <v>2711</v>
      </c>
      <c r="N998" s="157">
        <v>289570954.40931702</v>
      </c>
      <c r="O998" s="92" t="s">
        <v>4457</v>
      </c>
    </row>
    <row r="999" spans="1:15" ht="24" customHeight="1">
      <c r="A999" s="92" t="s">
        <v>7937</v>
      </c>
      <c r="B999" s="151" t="s">
        <v>1558</v>
      </c>
      <c r="C999" s="151" t="s">
        <v>7938</v>
      </c>
      <c r="D999" s="151" t="s">
        <v>1091</v>
      </c>
      <c r="E999" s="152" t="s">
        <v>254</v>
      </c>
      <c r="F999" s="92" t="s">
        <v>2475</v>
      </c>
      <c r="G999" s="92" t="s">
        <v>1093</v>
      </c>
      <c r="H999" s="92" t="s">
        <v>7939</v>
      </c>
      <c r="I999" s="92" t="s">
        <v>1093</v>
      </c>
      <c r="J999" s="92" t="s">
        <v>7940</v>
      </c>
      <c r="K999" s="92" t="s">
        <v>1093</v>
      </c>
      <c r="L999" s="157">
        <v>4350</v>
      </c>
      <c r="M999" s="92" t="s">
        <v>2711</v>
      </c>
      <c r="N999" s="157">
        <v>289575304.40931702</v>
      </c>
      <c r="O999" s="92" t="s">
        <v>4457</v>
      </c>
    </row>
    <row r="1000" spans="1:15" ht="24" customHeight="1">
      <c r="A1000" s="92" t="s">
        <v>3726</v>
      </c>
      <c r="B1000" s="151" t="s">
        <v>1089</v>
      </c>
      <c r="C1000" s="151" t="s">
        <v>3727</v>
      </c>
      <c r="D1000" s="151" t="s">
        <v>1091</v>
      </c>
      <c r="E1000" s="152" t="s">
        <v>1109</v>
      </c>
      <c r="F1000" s="92" t="s">
        <v>1097</v>
      </c>
      <c r="G1000" s="92" t="s">
        <v>1093</v>
      </c>
      <c r="H1000" s="92" t="s">
        <v>7941</v>
      </c>
      <c r="I1000" s="92" t="s">
        <v>1093</v>
      </c>
      <c r="J1000" s="92" t="s">
        <v>7941</v>
      </c>
      <c r="K1000" s="92" t="s">
        <v>1093</v>
      </c>
      <c r="L1000" s="157">
        <v>4316.78</v>
      </c>
      <c r="M1000" s="92" t="s">
        <v>2711</v>
      </c>
      <c r="N1000" s="157">
        <v>289579621.18931699</v>
      </c>
      <c r="O1000" s="92" t="s">
        <v>4523</v>
      </c>
    </row>
    <row r="1001" spans="1:15" ht="96" customHeight="1">
      <c r="A1001" s="92" t="s">
        <v>3728</v>
      </c>
      <c r="B1001" s="151" t="s">
        <v>1126</v>
      </c>
      <c r="C1001" s="151" t="s">
        <v>3729</v>
      </c>
      <c r="D1001" s="151" t="s">
        <v>1091</v>
      </c>
      <c r="E1001" s="152" t="s">
        <v>1195</v>
      </c>
      <c r="F1001" s="92" t="s">
        <v>3730</v>
      </c>
      <c r="G1001" s="92" t="s">
        <v>1093</v>
      </c>
      <c r="H1001" s="92" t="s">
        <v>7942</v>
      </c>
      <c r="I1001" s="92" t="s">
        <v>1093</v>
      </c>
      <c r="J1001" s="92" t="s">
        <v>7943</v>
      </c>
      <c r="K1001" s="92" t="s">
        <v>1093</v>
      </c>
      <c r="L1001" s="157">
        <v>4307.277</v>
      </c>
      <c r="M1001" s="92" t="s">
        <v>2711</v>
      </c>
      <c r="N1001" s="157">
        <v>289583928.466317</v>
      </c>
      <c r="O1001" s="92" t="s">
        <v>4523</v>
      </c>
    </row>
    <row r="1002" spans="1:15" ht="24" customHeight="1">
      <c r="A1002" s="92" t="s">
        <v>3735</v>
      </c>
      <c r="B1002" s="151" t="s">
        <v>1126</v>
      </c>
      <c r="C1002" s="151" t="s">
        <v>3736</v>
      </c>
      <c r="D1002" s="151" t="s">
        <v>1091</v>
      </c>
      <c r="E1002" s="152" t="s">
        <v>1096</v>
      </c>
      <c r="F1002" s="92" t="s">
        <v>2710</v>
      </c>
      <c r="G1002" s="92" t="s">
        <v>1093</v>
      </c>
      <c r="H1002" s="92" t="s">
        <v>7944</v>
      </c>
      <c r="I1002" s="92" t="s">
        <v>1093</v>
      </c>
      <c r="J1002" s="92" t="s">
        <v>7945</v>
      </c>
      <c r="K1002" s="92" t="s">
        <v>1093</v>
      </c>
      <c r="L1002" s="157">
        <v>4284.2</v>
      </c>
      <c r="M1002" s="92" t="s">
        <v>2711</v>
      </c>
      <c r="N1002" s="157">
        <v>289588212.66631699</v>
      </c>
      <c r="O1002" s="92" t="s">
        <v>4523</v>
      </c>
    </row>
    <row r="1003" spans="1:15" ht="24" customHeight="1">
      <c r="A1003" s="92" t="s">
        <v>3708</v>
      </c>
      <c r="B1003" s="151" t="s">
        <v>1089</v>
      </c>
      <c r="C1003" s="151" t="s">
        <v>3709</v>
      </c>
      <c r="D1003" s="151" t="s">
        <v>1103</v>
      </c>
      <c r="E1003" s="152" t="s">
        <v>1096</v>
      </c>
      <c r="F1003" s="92" t="s">
        <v>1097</v>
      </c>
      <c r="G1003" s="92" t="s">
        <v>1093</v>
      </c>
      <c r="H1003" s="92" t="s">
        <v>7948</v>
      </c>
      <c r="I1003" s="92" t="s">
        <v>1093</v>
      </c>
      <c r="J1003" s="92" t="s">
        <v>7948</v>
      </c>
      <c r="K1003" s="92" t="s">
        <v>1093</v>
      </c>
      <c r="L1003" s="157">
        <v>4274</v>
      </c>
      <c r="M1003" s="92" t="s">
        <v>2711</v>
      </c>
      <c r="N1003" s="157">
        <v>289592486.66631699</v>
      </c>
      <c r="O1003" s="92" t="s">
        <v>4523</v>
      </c>
    </row>
    <row r="1004" spans="1:15" ht="24" customHeight="1">
      <c r="A1004" s="92" t="s">
        <v>3805</v>
      </c>
      <c r="B1004" s="151" t="s">
        <v>1089</v>
      </c>
      <c r="C1004" s="151" t="s">
        <v>3806</v>
      </c>
      <c r="D1004" s="151" t="s">
        <v>1311</v>
      </c>
      <c r="E1004" s="152" t="s">
        <v>1312</v>
      </c>
      <c r="F1004" s="92" t="s">
        <v>1313</v>
      </c>
      <c r="G1004" s="92" t="s">
        <v>1093</v>
      </c>
      <c r="H1004" s="92" t="s">
        <v>3807</v>
      </c>
      <c r="I1004" s="92" t="s">
        <v>1093</v>
      </c>
      <c r="J1004" s="92" t="s">
        <v>3808</v>
      </c>
      <c r="K1004" s="92" t="s">
        <v>1093</v>
      </c>
      <c r="L1004" s="157">
        <v>4259.8599999999997</v>
      </c>
      <c r="M1004" s="92" t="s">
        <v>2711</v>
      </c>
      <c r="N1004" s="157">
        <v>289596746.526317</v>
      </c>
      <c r="O1004" s="92" t="s">
        <v>4523</v>
      </c>
    </row>
    <row r="1005" spans="1:15" ht="24" customHeight="1">
      <c r="A1005" s="92" t="s">
        <v>3746</v>
      </c>
      <c r="B1005" s="151" t="s">
        <v>1126</v>
      </c>
      <c r="C1005" s="151" t="s">
        <v>3747</v>
      </c>
      <c r="D1005" s="151" t="s">
        <v>1091</v>
      </c>
      <c r="E1005" s="152" t="s">
        <v>1096</v>
      </c>
      <c r="F1005" s="92" t="s">
        <v>3469</v>
      </c>
      <c r="G1005" s="92" t="s">
        <v>1093</v>
      </c>
      <c r="H1005" s="92" t="s">
        <v>7949</v>
      </c>
      <c r="I1005" s="92" t="s">
        <v>1093</v>
      </c>
      <c r="J1005" s="92" t="s">
        <v>7950</v>
      </c>
      <c r="K1005" s="92" t="s">
        <v>1093</v>
      </c>
      <c r="L1005" s="157">
        <v>4184.3999999999996</v>
      </c>
      <c r="M1005" s="92" t="s">
        <v>2711</v>
      </c>
      <c r="N1005" s="157">
        <v>289600930.92631698</v>
      </c>
      <c r="O1005" s="92" t="s">
        <v>4523</v>
      </c>
    </row>
    <row r="1006" spans="1:15" ht="24" customHeight="1">
      <c r="A1006" s="92" t="s">
        <v>3761</v>
      </c>
      <c r="B1006" s="151" t="s">
        <v>1101</v>
      </c>
      <c r="C1006" s="151" t="s">
        <v>3762</v>
      </c>
      <c r="D1006" s="151" t="s">
        <v>1091</v>
      </c>
      <c r="E1006" s="152" t="s">
        <v>1160</v>
      </c>
      <c r="F1006" s="92" t="s">
        <v>3241</v>
      </c>
      <c r="G1006" s="92" t="s">
        <v>1093</v>
      </c>
      <c r="H1006" s="92" t="s">
        <v>7951</v>
      </c>
      <c r="I1006" s="92" t="s">
        <v>1093</v>
      </c>
      <c r="J1006" s="92" t="s">
        <v>7952</v>
      </c>
      <c r="K1006" s="92" t="s">
        <v>1093</v>
      </c>
      <c r="L1006" s="157">
        <v>4172.32</v>
      </c>
      <c r="M1006" s="92" t="s">
        <v>2711</v>
      </c>
      <c r="N1006" s="157">
        <v>289605103.24631703</v>
      </c>
      <c r="O1006" s="92" t="s">
        <v>4523</v>
      </c>
    </row>
    <row r="1007" spans="1:15" ht="24" customHeight="1">
      <c r="A1007" s="92" t="s">
        <v>3751</v>
      </c>
      <c r="B1007" s="151" t="s">
        <v>1126</v>
      </c>
      <c r="C1007" s="151" t="s">
        <v>3752</v>
      </c>
      <c r="D1007" s="151" t="s">
        <v>1091</v>
      </c>
      <c r="E1007" s="152" t="s">
        <v>1096</v>
      </c>
      <c r="F1007" s="92" t="s">
        <v>1520</v>
      </c>
      <c r="G1007" s="92" t="s">
        <v>1093</v>
      </c>
      <c r="H1007" s="92" t="s">
        <v>7953</v>
      </c>
      <c r="I1007" s="92" t="s">
        <v>1093</v>
      </c>
      <c r="J1007" s="92" t="s">
        <v>7954</v>
      </c>
      <c r="K1007" s="92" t="s">
        <v>1093</v>
      </c>
      <c r="L1007" s="157">
        <v>4155.4799999999996</v>
      </c>
      <c r="M1007" s="92" t="s">
        <v>2711</v>
      </c>
      <c r="N1007" s="157">
        <v>289609258.72631699</v>
      </c>
      <c r="O1007" s="92" t="s">
        <v>4596</v>
      </c>
    </row>
    <row r="1008" spans="1:15" ht="24" customHeight="1">
      <c r="A1008" s="92" t="s">
        <v>7955</v>
      </c>
      <c r="B1008" s="151" t="s">
        <v>1558</v>
      </c>
      <c r="C1008" s="151" t="s">
        <v>7956</v>
      </c>
      <c r="D1008" s="151" t="s">
        <v>1091</v>
      </c>
      <c r="E1008" s="152" t="s">
        <v>1096</v>
      </c>
      <c r="F1008" s="92" t="s">
        <v>3843</v>
      </c>
      <c r="G1008" s="92" t="s">
        <v>1093</v>
      </c>
      <c r="H1008" s="92" t="s">
        <v>5546</v>
      </c>
      <c r="I1008" s="92" t="s">
        <v>1093</v>
      </c>
      <c r="J1008" s="92" t="s">
        <v>7957</v>
      </c>
      <c r="K1008" s="92" t="s">
        <v>1093</v>
      </c>
      <c r="L1008" s="157">
        <v>4118.3999999999996</v>
      </c>
      <c r="M1008" s="92" t="s">
        <v>2711</v>
      </c>
      <c r="N1008" s="157">
        <v>289613377.12631702</v>
      </c>
      <c r="O1008" s="92" t="s">
        <v>4596</v>
      </c>
    </row>
    <row r="1009" spans="1:15" ht="24" customHeight="1">
      <c r="A1009" s="92" t="s">
        <v>3754</v>
      </c>
      <c r="B1009" s="151" t="s">
        <v>1089</v>
      </c>
      <c r="C1009" s="151" t="s">
        <v>3755</v>
      </c>
      <c r="D1009" s="151" t="s">
        <v>1091</v>
      </c>
      <c r="E1009" s="152" t="s">
        <v>1160</v>
      </c>
      <c r="F1009" s="92" t="s">
        <v>3756</v>
      </c>
      <c r="G1009" s="92" t="s">
        <v>1093</v>
      </c>
      <c r="H1009" s="92" t="s">
        <v>5732</v>
      </c>
      <c r="I1009" s="92" t="s">
        <v>1093</v>
      </c>
      <c r="J1009" s="92" t="s">
        <v>7958</v>
      </c>
      <c r="K1009" s="92" t="s">
        <v>1093</v>
      </c>
      <c r="L1009" s="157">
        <v>4100</v>
      </c>
      <c r="M1009" s="92" t="s">
        <v>2711</v>
      </c>
      <c r="N1009" s="157">
        <v>289617477.12631702</v>
      </c>
      <c r="O1009" s="92" t="s">
        <v>4596</v>
      </c>
    </row>
    <row r="1010" spans="1:15" ht="24" customHeight="1">
      <c r="A1010" s="92" t="s">
        <v>3702</v>
      </c>
      <c r="B1010" s="151" t="s">
        <v>1558</v>
      </c>
      <c r="C1010" s="151" t="s">
        <v>3703</v>
      </c>
      <c r="D1010" s="151" t="s">
        <v>1091</v>
      </c>
      <c r="E1010" s="152" t="s">
        <v>1096</v>
      </c>
      <c r="F1010" s="92" t="s">
        <v>3704</v>
      </c>
      <c r="G1010" s="92" t="s">
        <v>1093</v>
      </c>
      <c r="H1010" s="92" t="s">
        <v>7959</v>
      </c>
      <c r="I1010" s="92" t="s">
        <v>1093</v>
      </c>
      <c r="J1010" s="92" t="s">
        <v>7960</v>
      </c>
      <c r="K1010" s="92" t="s">
        <v>1093</v>
      </c>
      <c r="L1010" s="157">
        <v>4079.1563999999998</v>
      </c>
      <c r="M1010" s="92" t="s">
        <v>2711</v>
      </c>
      <c r="N1010" s="157">
        <v>289621556.28271699</v>
      </c>
      <c r="O1010" s="92" t="s">
        <v>4596</v>
      </c>
    </row>
    <row r="1011" spans="1:15" ht="24" customHeight="1">
      <c r="A1011" s="92" t="s">
        <v>3757</v>
      </c>
      <c r="B1011" s="151" t="s">
        <v>1126</v>
      </c>
      <c r="C1011" s="151" t="s">
        <v>3758</v>
      </c>
      <c r="D1011" s="151" t="s">
        <v>1091</v>
      </c>
      <c r="E1011" s="152" t="s">
        <v>1225</v>
      </c>
      <c r="F1011" s="92" t="s">
        <v>3759</v>
      </c>
      <c r="G1011" s="92" t="s">
        <v>1093</v>
      </c>
      <c r="H1011" s="92" t="s">
        <v>7961</v>
      </c>
      <c r="I1011" s="92" t="s">
        <v>1093</v>
      </c>
      <c r="J1011" s="92" t="s">
        <v>7962</v>
      </c>
      <c r="K1011" s="92" t="s">
        <v>1093</v>
      </c>
      <c r="L1011" s="157">
        <v>4066.902</v>
      </c>
      <c r="M1011" s="92" t="s">
        <v>2711</v>
      </c>
      <c r="N1011" s="157">
        <v>289625623.184717</v>
      </c>
      <c r="O1011" s="92" t="s">
        <v>4596</v>
      </c>
    </row>
    <row r="1012" spans="1:15" ht="24" customHeight="1">
      <c r="A1012" s="92" t="s">
        <v>3732</v>
      </c>
      <c r="B1012" s="151" t="s">
        <v>1921</v>
      </c>
      <c r="C1012" s="151" t="s">
        <v>3733</v>
      </c>
      <c r="D1012" s="151" t="s">
        <v>1095</v>
      </c>
      <c r="E1012" s="152" t="s">
        <v>1398</v>
      </c>
      <c r="F1012" s="92" t="s">
        <v>3734</v>
      </c>
      <c r="G1012" s="92" t="s">
        <v>1093</v>
      </c>
      <c r="H1012" s="92" t="s">
        <v>7963</v>
      </c>
      <c r="I1012" s="92" t="s">
        <v>1093</v>
      </c>
      <c r="J1012" s="92" t="s">
        <v>7964</v>
      </c>
      <c r="K1012" s="92" t="s">
        <v>1093</v>
      </c>
      <c r="L1012" s="157">
        <v>4052.4</v>
      </c>
      <c r="M1012" s="92" t="s">
        <v>2711</v>
      </c>
      <c r="N1012" s="157">
        <v>289629675.58471698</v>
      </c>
      <c r="O1012" s="92" t="s">
        <v>4596</v>
      </c>
    </row>
    <row r="1013" spans="1:15" ht="24" customHeight="1">
      <c r="A1013" s="92" t="s">
        <v>3763</v>
      </c>
      <c r="B1013" s="151" t="s">
        <v>1089</v>
      </c>
      <c r="C1013" s="151" t="s">
        <v>3764</v>
      </c>
      <c r="D1013" s="151" t="s">
        <v>1091</v>
      </c>
      <c r="E1013" s="152" t="s">
        <v>1096</v>
      </c>
      <c r="F1013" s="92" t="s">
        <v>1792</v>
      </c>
      <c r="G1013" s="92" t="s">
        <v>1093</v>
      </c>
      <c r="H1013" s="92" t="s">
        <v>7965</v>
      </c>
      <c r="I1013" s="92" t="s">
        <v>1093</v>
      </c>
      <c r="J1013" s="92" t="s">
        <v>7966</v>
      </c>
      <c r="K1013" s="92" t="s">
        <v>1093</v>
      </c>
      <c r="L1013" s="157">
        <v>4036</v>
      </c>
      <c r="M1013" s="92" t="s">
        <v>2711</v>
      </c>
      <c r="N1013" s="157">
        <v>289633711.58471698</v>
      </c>
      <c r="O1013" s="92" t="s">
        <v>4596</v>
      </c>
    </row>
    <row r="1014" spans="1:15" ht="24" customHeight="1">
      <c r="A1014" s="92" t="s">
        <v>3765</v>
      </c>
      <c r="B1014" s="151" t="s">
        <v>1126</v>
      </c>
      <c r="C1014" s="151" t="s">
        <v>3766</v>
      </c>
      <c r="D1014" s="151" t="s">
        <v>1091</v>
      </c>
      <c r="E1014" s="152" t="s">
        <v>1096</v>
      </c>
      <c r="F1014" s="92" t="s">
        <v>3767</v>
      </c>
      <c r="G1014" s="92" t="s">
        <v>1093</v>
      </c>
      <c r="H1014" s="92" t="s">
        <v>5320</v>
      </c>
      <c r="I1014" s="92" t="s">
        <v>1093</v>
      </c>
      <c r="J1014" s="92" t="s">
        <v>7967</v>
      </c>
      <c r="K1014" s="92" t="s">
        <v>1093</v>
      </c>
      <c r="L1014" s="157">
        <v>4001.4</v>
      </c>
      <c r="M1014" s="92" t="s">
        <v>2711</v>
      </c>
      <c r="N1014" s="157">
        <v>289637712.98471701</v>
      </c>
      <c r="O1014" s="92" t="s">
        <v>4675</v>
      </c>
    </row>
    <row r="1015" spans="1:15" ht="60" customHeight="1">
      <c r="A1015" s="92" t="s">
        <v>3769</v>
      </c>
      <c r="B1015" s="151" t="s">
        <v>1089</v>
      </c>
      <c r="C1015" s="151" t="s">
        <v>3770</v>
      </c>
      <c r="D1015" s="151" t="s">
        <v>513</v>
      </c>
      <c r="E1015" s="152" t="s">
        <v>1096</v>
      </c>
      <c r="F1015" s="92" t="s">
        <v>1520</v>
      </c>
      <c r="G1015" s="92" t="s">
        <v>534</v>
      </c>
      <c r="H1015" s="92" t="s">
        <v>7968</v>
      </c>
      <c r="I1015" s="92" t="s">
        <v>7968</v>
      </c>
      <c r="J1015" s="92" t="s">
        <v>7969</v>
      </c>
      <c r="K1015" s="92" t="s">
        <v>1217</v>
      </c>
      <c r="L1015" s="157">
        <v>3941.88</v>
      </c>
      <c r="M1015" s="92" t="s">
        <v>2711</v>
      </c>
      <c r="N1015" s="157">
        <v>289641654.86471701</v>
      </c>
      <c r="O1015" s="92" t="s">
        <v>4675</v>
      </c>
    </row>
    <row r="1016" spans="1:15" ht="24" customHeight="1">
      <c r="A1016" s="92" t="s">
        <v>3791</v>
      </c>
      <c r="B1016" s="151" t="s">
        <v>1101</v>
      </c>
      <c r="C1016" s="151" t="s">
        <v>3792</v>
      </c>
      <c r="D1016" s="151" t="s">
        <v>1091</v>
      </c>
      <c r="E1016" s="152" t="s">
        <v>1160</v>
      </c>
      <c r="F1016" s="92" t="s">
        <v>3793</v>
      </c>
      <c r="G1016" s="92" t="s">
        <v>1093</v>
      </c>
      <c r="H1016" s="92" t="s">
        <v>7970</v>
      </c>
      <c r="I1016" s="92" t="s">
        <v>1093</v>
      </c>
      <c r="J1016" s="92" t="s">
        <v>7971</v>
      </c>
      <c r="K1016" s="92" t="s">
        <v>1093</v>
      </c>
      <c r="L1016" s="157">
        <v>3935.8853239999999</v>
      </c>
      <c r="M1016" s="92" t="s">
        <v>2711</v>
      </c>
      <c r="N1016" s="157">
        <v>289645590.75004101</v>
      </c>
      <c r="O1016" s="92" t="s">
        <v>4675</v>
      </c>
    </row>
    <row r="1017" spans="1:15" ht="24" customHeight="1">
      <c r="A1017" s="92" t="s">
        <v>3748</v>
      </c>
      <c r="B1017" s="151" t="s">
        <v>1089</v>
      </c>
      <c r="C1017" s="151" t="s">
        <v>3749</v>
      </c>
      <c r="D1017" s="151" t="s">
        <v>1095</v>
      </c>
      <c r="E1017" s="152" t="s">
        <v>1131</v>
      </c>
      <c r="F1017" s="92" t="s">
        <v>3750</v>
      </c>
      <c r="G1017" s="92" t="s">
        <v>1093</v>
      </c>
      <c r="H1017" s="92" t="s">
        <v>7972</v>
      </c>
      <c r="I1017" s="92" t="s">
        <v>1093</v>
      </c>
      <c r="J1017" s="92" t="s">
        <v>7973</v>
      </c>
      <c r="K1017" s="92" t="s">
        <v>1093</v>
      </c>
      <c r="L1017" s="157">
        <v>3935.6224000000002</v>
      </c>
      <c r="M1017" s="92" t="s">
        <v>2711</v>
      </c>
      <c r="N1017" s="157">
        <v>289649526.37244099</v>
      </c>
      <c r="O1017" s="92" t="s">
        <v>4675</v>
      </c>
    </row>
    <row r="1018" spans="1:15" ht="36" customHeight="1">
      <c r="A1018" s="92" t="s">
        <v>3771</v>
      </c>
      <c r="B1018" s="151" t="s">
        <v>1089</v>
      </c>
      <c r="C1018" s="151" t="s">
        <v>3591</v>
      </c>
      <c r="D1018" s="151" t="s">
        <v>1091</v>
      </c>
      <c r="E1018" s="152" t="s">
        <v>1160</v>
      </c>
      <c r="F1018" s="92" t="s">
        <v>3592</v>
      </c>
      <c r="G1018" s="92" t="s">
        <v>1093</v>
      </c>
      <c r="H1018" s="92" t="s">
        <v>7974</v>
      </c>
      <c r="I1018" s="92" t="s">
        <v>1093</v>
      </c>
      <c r="J1018" s="92" t="s">
        <v>7975</v>
      </c>
      <c r="K1018" s="92" t="s">
        <v>1093</v>
      </c>
      <c r="L1018" s="157">
        <v>3934.52</v>
      </c>
      <c r="M1018" s="92" t="s">
        <v>2711</v>
      </c>
      <c r="N1018" s="157">
        <v>289653460.89244097</v>
      </c>
      <c r="O1018" s="92" t="s">
        <v>4675</v>
      </c>
    </row>
    <row r="1019" spans="1:15" ht="36" customHeight="1">
      <c r="A1019" s="92" t="s">
        <v>3772</v>
      </c>
      <c r="B1019" s="151" t="s">
        <v>1089</v>
      </c>
      <c r="C1019" s="151" t="s">
        <v>3773</v>
      </c>
      <c r="D1019" s="151" t="s">
        <v>1091</v>
      </c>
      <c r="E1019" s="152" t="s">
        <v>1109</v>
      </c>
      <c r="F1019" s="92" t="s">
        <v>1119</v>
      </c>
      <c r="G1019" s="92" t="s">
        <v>1093</v>
      </c>
      <c r="H1019" s="92" t="s">
        <v>7976</v>
      </c>
      <c r="I1019" s="92" t="s">
        <v>1093</v>
      </c>
      <c r="J1019" s="92" t="s">
        <v>7977</v>
      </c>
      <c r="K1019" s="92" t="s">
        <v>1093</v>
      </c>
      <c r="L1019" s="157">
        <v>3929.94</v>
      </c>
      <c r="M1019" s="92" t="s">
        <v>2711</v>
      </c>
      <c r="N1019" s="157">
        <v>289657390.83244097</v>
      </c>
      <c r="O1019" s="92" t="s">
        <v>4675</v>
      </c>
    </row>
    <row r="1020" spans="1:15" ht="24" customHeight="1">
      <c r="A1020" s="92" t="s">
        <v>3774</v>
      </c>
      <c r="B1020" s="151" t="s">
        <v>1558</v>
      </c>
      <c r="C1020" s="151" t="s">
        <v>3775</v>
      </c>
      <c r="D1020" s="151" t="s">
        <v>1091</v>
      </c>
      <c r="E1020" s="152" t="s">
        <v>1096</v>
      </c>
      <c r="F1020" s="92" t="s">
        <v>1605</v>
      </c>
      <c r="G1020" s="92" t="s">
        <v>1093</v>
      </c>
      <c r="H1020" s="92" t="s">
        <v>7978</v>
      </c>
      <c r="I1020" s="92" t="s">
        <v>1093</v>
      </c>
      <c r="J1020" s="92" t="s">
        <v>7979</v>
      </c>
      <c r="K1020" s="92" t="s">
        <v>1093</v>
      </c>
      <c r="L1020" s="157">
        <v>3923.4</v>
      </c>
      <c r="M1020" s="92" t="s">
        <v>2711</v>
      </c>
      <c r="N1020" s="157">
        <v>289661314.23244101</v>
      </c>
      <c r="O1020" s="92" t="s">
        <v>4675</v>
      </c>
    </row>
    <row r="1021" spans="1:15" ht="36" customHeight="1">
      <c r="A1021" s="92" t="s">
        <v>3779</v>
      </c>
      <c r="B1021" s="151" t="s">
        <v>1126</v>
      </c>
      <c r="C1021" s="151" t="s">
        <v>3780</v>
      </c>
      <c r="D1021" s="151" t="s">
        <v>1091</v>
      </c>
      <c r="E1021" s="152" t="s">
        <v>1225</v>
      </c>
      <c r="F1021" s="92" t="s">
        <v>3781</v>
      </c>
      <c r="G1021" s="92" t="s">
        <v>1093</v>
      </c>
      <c r="H1021" s="92" t="s">
        <v>7061</v>
      </c>
      <c r="I1021" s="92" t="s">
        <v>1093</v>
      </c>
      <c r="J1021" s="92" t="s">
        <v>7980</v>
      </c>
      <c r="K1021" s="92" t="s">
        <v>1093</v>
      </c>
      <c r="L1021" s="157">
        <v>3919.4432000000002</v>
      </c>
      <c r="M1021" s="92" t="s">
        <v>2711</v>
      </c>
      <c r="N1021" s="157">
        <v>289665233.675641</v>
      </c>
      <c r="O1021" s="92" t="s">
        <v>4675</v>
      </c>
    </row>
    <row r="1022" spans="1:15" ht="72" customHeight="1">
      <c r="A1022" s="92" t="s">
        <v>7981</v>
      </c>
      <c r="B1022" s="151" t="s">
        <v>1558</v>
      </c>
      <c r="C1022" s="151" t="s">
        <v>7982</v>
      </c>
      <c r="D1022" s="151" t="s">
        <v>1091</v>
      </c>
      <c r="E1022" s="152" t="s">
        <v>1096</v>
      </c>
      <c r="F1022" s="92" t="s">
        <v>2710</v>
      </c>
      <c r="G1022" s="92" t="s">
        <v>1093</v>
      </c>
      <c r="H1022" s="92" t="s">
        <v>7983</v>
      </c>
      <c r="I1022" s="92" t="s">
        <v>1093</v>
      </c>
      <c r="J1022" s="92" t="s">
        <v>7984</v>
      </c>
      <c r="K1022" s="92" t="s">
        <v>1093</v>
      </c>
      <c r="L1022" s="157">
        <v>3910</v>
      </c>
      <c r="M1022" s="92" t="s">
        <v>2711</v>
      </c>
      <c r="N1022" s="157">
        <v>289669143.675641</v>
      </c>
      <c r="O1022" s="92" t="s">
        <v>4777</v>
      </c>
    </row>
    <row r="1023" spans="1:15" ht="24" customHeight="1">
      <c r="A1023" s="92" t="s">
        <v>3692</v>
      </c>
      <c r="B1023" s="151" t="s">
        <v>1126</v>
      </c>
      <c r="C1023" s="151" t="s">
        <v>3693</v>
      </c>
      <c r="D1023" s="151" t="s">
        <v>513</v>
      </c>
      <c r="E1023" s="152" t="s">
        <v>254</v>
      </c>
      <c r="F1023" s="92" t="s">
        <v>7985</v>
      </c>
      <c r="G1023" s="92" t="s">
        <v>1093</v>
      </c>
      <c r="H1023" s="92" t="s">
        <v>7986</v>
      </c>
      <c r="I1023" s="92" t="s">
        <v>1093</v>
      </c>
      <c r="J1023" s="92" t="s">
        <v>7987</v>
      </c>
      <c r="K1023" s="92" t="s">
        <v>1093</v>
      </c>
      <c r="L1023" s="157">
        <v>3907.8100468399998</v>
      </c>
      <c r="M1023" s="92" t="s">
        <v>2711</v>
      </c>
      <c r="N1023" s="157">
        <v>289673051.48568797</v>
      </c>
      <c r="O1023" s="92" t="s">
        <v>4777</v>
      </c>
    </row>
    <row r="1024" spans="1:15" ht="24" customHeight="1">
      <c r="A1024" s="92" t="s">
        <v>3753</v>
      </c>
      <c r="B1024" s="151" t="s">
        <v>1089</v>
      </c>
      <c r="C1024" s="151" t="s">
        <v>3509</v>
      </c>
      <c r="D1024" s="151" t="s">
        <v>1095</v>
      </c>
      <c r="E1024" s="152" t="s">
        <v>1109</v>
      </c>
      <c r="F1024" s="92" t="s">
        <v>3510</v>
      </c>
      <c r="G1024" s="92" t="s">
        <v>1093</v>
      </c>
      <c r="H1024" s="92" t="s">
        <v>7988</v>
      </c>
      <c r="I1024" s="92" t="s">
        <v>1093</v>
      </c>
      <c r="J1024" s="92" t="s">
        <v>7989</v>
      </c>
      <c r="K1024" s="92" t="s">
        <v>1093</v>
      </c>
      <c r="L1024" s="157">
        <v>3907.8</v>
      </c>
      <c r="M1024" s="92" t="s">
        <v>2711</v>
      </c>
      <c r="N1024" s="157">
        <v>289676959.28568798</v>
      </c>
      <c r="O1024" s="92" t="s">
        <v>4777</v>
      </c>
    </row>
    <row r="1025" spans="1:15" ht="24" customHeight="1">
      <c r="A1025" s="92" t="s">
        <v>3776</v>
      </c>
      <c r="B1025" s="151" t="s">
        <v>1921</v>
      </c>
      <c r="C1025" s="151" t="s">
        <v>3777</v>
      </c>
      <c r="D1025" s="151" t="s">
        <v>1091</v>
      </c>
      <c r="E1025" s="152" t="s">
        <v>1109</v>
      </c>
      <c r="F1025" s="92" t="s">
        <v>7990</v>
      </c>
      <c r="G1025" s="92" t="s">
        <v>1093</v>
      </c>
      <c r="H1025" s="92" t="s">
        <v>7991</v>
      </c>
      <c r="I1025" s="92" t="s">
        <v>1093</v>
      </c>
      <c r="J1025" s="92" t="s">
        <v>7992</v>
      </c>
      <c r="K1025" s="92" t="s">
        <v>1093</v>
      </c>
      <c r="L1025" s="157">
        <v>3906.3811380000002</v>
      </c>
      <c r="M1025" s="92" t="s">
        <v>2711</v>
      </c>
      <c r="N1025" s="157">
        <v>289680865.66682601</v>
      </c>
      <c r="O1025" s="92" t="s">
        <v>4777</v>
      </c>
    </row>
    <row r="1026" spans="1:15" ht="36" customHeight="1">
      <c r="A1026" s="92" t="s">
        <v>3785</v>
      </c>
      <c r="B1026" s="151" t="s">
        <v>1126</v>
      </c>
      <c r="C1026" s="151" t="s">
        <v>3786</v>
      </c>
      <c r="D1026" s="151" t="s">
        <v>1091</v>
      </c>
      <c r="E1026" s="152" t="s">
        <v>1137</v>
      </c>
      <c r="F1026" s="92" t="s">
        <v>3787</v>
      </c>
      <c r="G1026" s="92" t="s">
        <v>1093</v>
      </c>
      <c r="H1026" s="92" t="s">
        <v>6238</v>
      </c>
      <c r="I1026" s="92" t="s">
        <v>1093</v>
      </c>
      <c r="J1026" s="92" t="s">
        <v>7993</v>
      </c>
      <c r="K1026" s="92" t="s">
        <v>1093</v>
      </c>
      <c r="L1026" s="157">
        <v>3880.7424000000001</v>
      </c>
      <c r="M1026" s="92" t="s">
        <v>2711</v>
      </c>
      <c r="N1026" s="157">
        <v>289684746.409226</v>
      </c>
      <c r="O1026" s="92" t="s">
        <v>4777</v>
      </c>
    </row>
    <row r="1027" spans="1:15" ht="24" customHeight="1">
      <c r="A1027" s="92" t="s">
        <v>3788</v>
      </c>
      <c r="B1027" s="151" t="s">
        <v>1126</v>
      </c>
      <c r="C1027" s="151" t="s">
        <v>3789</v>
      </c>
      <c r="D1027" s="151" t="s">
        <v>1091</v>
      </c>
      <c r="E1027" s="152" t="s">
        <v>1096</v>
      </c>
      <c r="F1027" s="92" t="s">
        <v>3790</v>
      </c>
      <c r="G1027" s="92" t="s">
        <v>1093</v>
      </c>
      <c r="H1027" s="92" t="s">
        <v>7994</v>
      </c>
      <c r="I1027" s="92" t="s">
        <v>1093</v>
      </c>
      <c r="J1027" s="92" t="s">
        <v>7995</v>
      </c>
      <c r="K1027" s="92" t="s">
        <v>1093</v>
      </c>
      <c r="L1027" s="157">
        <v>3833.82</v>
      </c>
      <c r="M1027" s="92" t="s">
        <v>2711</v>
      </c>
      <c r="N1027" s="157">
        <v>289688580.22922599</v>
      </c>
      <c r="O1027" s="92" t="s">
        <v>4777</v>
      </c>
    </row>
    <row r="1028" spans="1:15" ht="24" customHeight="1">
      <c r="A1028" s="92" t="s">
        <v>3794</v>
      </c>
      <c r="B1028" s="151" t="s">
        <v>1126</v>
      </c>
      <c r="C1028" s="151" t="s">
        <v>3795</v>
      </c>
      <c r="D1028" s="151" t="s">
        <v>1091</v>
      </c>
      <c r="E1028" s="152" t="s">
        <v>1096</v>
      </c>
      <c r="F1028" s="92" t="s">
        <v>3796</v>
      </c>
      <c r="G1028" s="92" t="s">
        <v>1093</v>
      </c>
      <c r="H1028" s="92" t="s">
        <v>7996</v>
      </c>
      <c r="I1028" s="92" t="s">
        <v>1093</v>
      </c>
      <c r="J1028" s="92" t="s">
        <v>7997</v>
      </c>
      <c r="K1028" s="92" t="s">
        <v>1093</v>
      </c>
      <c r="L1028" s="157">
        <v>3754.1509238839999</v>
      </c>
      <c r="M1028" s="92" t="s">
        <v>2711</v>
      </c>
      <c r="N1028" s="157">
        <v>289692334.38015002</v>
      </c>
      <c r="O1028" s="92" t="s">
        <v>4777</v>
      </c>
    </row>
    <row r="1029" spans="1:15" ht="24" customHeight="1">
      <c r="A1029" s="92" t="s">
        <v>3871</v>
      </c>
      <c r="B1029" s="151" t="s">
        <v>1101</v>
      </c>
      <c r="C1029" s="151" t="s">
        <v>3872</v>
      </c>
      <c r="D1029" s="151" t="s">
        <v>513</v>
      </c>
      <c r="E1029" s="152" t="s">
        <v>1096</v>
      </c>
      <c r="F1029" s="92" t="s">
        <v>3873</v>
      </c>
      <c r="G1029" s="92" t="s">
        <v>534</v>
      </c>
      <c r="H1029" s="92" t="s">
        <v>7998</v>
      </c>
      <c r="I1029" s="92" t="s">
        <v>7481</v>
      </c>
      <c r="J1029" s="92" t="s">
        <v>7999</v>
      </c>
      <c r="K1029" s="92" t="s">
        <v>1217</v>
      </c>
      <c r="L1029" s="157">
        <v>3749.5412805890001</v>
      </c>
      <c r="M1029" s="92" t="s">
        <v>2711</v>
      </c>
      <c r="N1029" s="157">
        <v>289696083.92143101</v>
      </c>
      <c r="O1029" s="92" t="s">
        <v>4900</v>
      </c>
    </row>
    <row r="1030" spans="1:15" ht="24" customHeight="1">
      <c r="A1030" s="92" t="s">
        <v>8000</v>
      </c>
      <c r="B1030" s="151" t="s">
        <v>1101</v>
      </c>
      <c r="C1030" s="151" t="s">
        <v>8001</v>
      </c>
      <c r="D1030" s="151" t="s">
        <v>1127</v>
      </c>
      <c r="E1030" s="152" t="s">
        <v>508</v>
      </c>
      <c r="F1030" s="92" t="s">
        <v>8002</v>
      </c>
      <c r="G1030" s="92" t="s">
        <v>1093</v>
      </c>
      <c r="H1030" s="92" t="s">
        <v>8003</v>
      </c>
      <c r="I1030" s="92" t="s">
        <v>1093</v>
      </c>
      <c r="J1030" s="92" t="s">
        <v>8004</v>
      </c>
      <c r="K1030" s="92" t="s">
        <v>1093</v>
      </c>
      <c r="L1030" s="157">
        <v>3745.5674256000002</v>
      </c>
      <c r="M1030" s="92" t="s">
        <v>2711</v>
      </c>
      <c r="N1030" s="157">
        <v>289699829.48885697</v>
      </c>
      <c r="O1030" s="92" t="s">
        <v>4900</v>
      </c>
    </row>
    <row r="1031" spans="1:15" ht="96" customHeight="1">
      <c r="A1031" s="92" t="s">
        <v>3797</v>
      </c>
      <c r="B1031" s="151" t="s">
        <v>1126</v>
      </c>
      <c r="C1031" s="151" t="s">
        <v>3798</v>
      </c>
      <c r="D1031" s="151" t="s">
        <v>1091</v>
      </c>
      <c r="E1031" s="152" t="s">
        <v>1096</v>
      </c>
      <c r="F1031" s="92" t="s">
        <v>1792</v>
      </c>
      <c r="G1031" s="92" t="s">
        <v>1093</v>
      </c>
      <c r="H1031" s="92" t="s">
        <v>8005</v>
      </c>
      <c r="I1031" s="92" t="s">
        <v>1093</v>
      </c>
      <c r="J1031" s="92" t="s">
        <v>8006</v>
      </c>
      <c r="K1031" s="92" t="s">
        <v>1093</v>
      </c>
      <c r="L1031" s="157">
        <v>3725.8</v>
      </c>
      <c r="M1031" s="92" t="s">
        <v>2711</v>
      </c>
      <c r="N1031" s="157">
        <v>289703555.28885698</v>
      </c>
      <c r="O1031" s="92" t="s">
        <v>4900</v>
      </c>
    </row>
    <row r="1032" spans="1:15" ht="48" customHeight="1">
      <c r="A1032" s="92" t="s">
        <v>3799</v>
      </c>
      <c r="B1032" s="151" t="s">
        <v>1126</v>
      </c>
      <c r="C1032" s="151" t="s">
        <v>3800</v>
      </c>
      <c r="D1032" s="151" t="s">
        <v>513</v>
      </c>
      <c r="E1032" s="152" t="s">
        <v>254</v>
      </c>
      <c r="F1032" s="92" t="s">
        <v>8007</v>
      </c>
      <c r="G1032" s="92" t="s">
        <v>1093</v>
      </c>
      <c r="H1032" s="92" t="s">
        <v>5863</v>
      </c>
      <c r="I1032" s="92" t="s">
        <v>1093</v>
      </c>
      <c r="J1032" s="92" t="s">
        <v>8008</v>
      </c>
      <c r="K1032" s="92" t="s">
        <v>1093</v>
      </c>
      <c r="L1032" s="157">
        <v>3723.4581637340002</v>
      </c>
      <c r="M1032" s="92" t="s">
        <v>2711</v>
      </c>
      <c r="N1032" s="157">
        <v>289707278.74702102</v>
      </c>
      <c r="O1032" s="92" t="s">
        <v>4900</v>
      </c>
    </row>
    <row r="1033" spans="1:15" ht="24" customHeight="1">
      <c r="A1033" s="92" t="s">
        <v>3782</v>
      </c>
      <c r="B1033" s="151" t="s">
        <v>1089</v>
      </c>
      <c r="C1033" s="151" t="s">
        <v>3783</v>
      </c>
      <c r="D1033" s="151" t="s">
        <v>1095</v>
      </c>
      <c r="E1033" s="152" t="s">
        <v>3784</v>
      </c>
      <c r="F1033" s="92" t="s">
        <v>1100</v>
      </c>
      <c r="G1033" s="92" t="s">
        <v>1093</v>
      </c>
      <c r="H1033" s="92" t="s">
        <v>8009</v>
      </c>
      <c r="I1033" s="92" t="s">
        <v>1093</v>
      </c>
      <c r="J1033" s="92" t="s">
        <v>8010</v>
      </c>
      <c r="K1033" s="92" t="s">
        <v>1093</v>
      </c>
      <c r="L1033" s="157">
        <v>3694.8</v>
      </c>
      <c r="M1033" s="92" t="s">
        <v>2711</v>
      </c>
      <c r="N1033" s="157">
        <v>289710973.54702097</v>
      </c>
      <c r="O1033" s="92" t="s">
        <v>4900</v>
      </c>
    </row>
    <row r="1034" spans="1:15" ht="24" customHeight="1">
      <c r="A1034" s="92" t="s">
        <v>3809</v>
      </c>
      <c r="B1034" s="151" t="s">
        <v>1126</v>
      </c>
      <c r="C1034" s="151" t="s">
        <v>3810</v>
      </c>
      <c r="D1034" s="151" t="s">
        <v>513</v>
      </c>
      <c r="E1034" s="152" t="s">
        <v>1096</v>
      </c>
      <c r="F1034" s="92" t="s">
        <v>3811</v>
      </c>
      <c r="G1034" s="92" t="s">
        <v>1093</v>
      </c>
      <c r="H1034" s="92" t="s">
        <v>8011</v>
      </c>
      <c r="I1034" s="92" t="s">
        <v>1093</v>
      </c>
      <c r="J1034" s="92" t="s">
        <v>8012</v>
      </c>
      <c r="K1034" s="92" t="s">
        <v>1093</v>
      </c>
      <c r="L1034" s="157">
        <v>3684.1900999999998</v>
      </c>
      <c r="M1034" s="92" t="s">
        <v>2711</v>
      </c>
      <c r="N1034" s="157">
        <v>289714657.73712099</v>
      </c>
      <c r="O1034" s="92" t="s">
        <v>4900</v>
      </c>
    </row>
    <row r="1035" spans="1:15" ht="24" customHeight="1">
      <c r="A1035" s="92" t="s">
        <v>3876</v>
      </c>
      <c r="B1035" s="151" t="s">
        <v>1089</v>
      </c>
      <c r="C1035" s="151" t="s">
        <v>3877</v>
      </c>
      <c r="D1035" s="151" t="s">
        <v>1311</v>
      </c>
      <c r="E1035" s="152" t="s">
        <v>1312</v>
      </c>
      <c r="F1035" s="92" t="s">
        <v>1313</v>
      </c>
      <c r="G1035" s="92" t="s">
        <v>1093</v>
      </c>
      <c r="H1035" s="92" t="s">
        <v>3878</v>
      </c>
      <c r="I1035" s="92" t="s">
        <v>1093</v>
      </c>
      <c r="J1035" s="92" t="s">
        <v>3879</v>
      </c>
      <c r="K1035" s="92" t="s">
        <v>1093</v>
      </c>
      <c r="L1035" s="157">
        <v>3675.9580000000001</v>
      </c>
      <c r="M1035" s="92" t="s">
        <v>2711</v>
      </c>
      <c r="N1035" s="157">
        <v>289718333.69512099</v>
      </c>
      <c r="O1035" s="92" t="s">
        <v>4900</v>
      </c>
    </row>
    <row r="1036" spans="1:15" ht="24" customHeight="1">
      <c r="A1036" s="92" t="s">
        <v>3816</v>
      </c>
      <c r="B1036" s="151" t="s">
        <v>1126</v>
      </c>
      <c r="C1036" s="151" t="s">
        <v>3817</v>
      </c>
      <c r="D1036" s="151" t="s">
        <v>1091</v>
      </c>
      <c r="E1036" s="152" t="s">
        <v>1096</v>
      </c>
      <c r="F1036" s="92" t="s">
        <v>3818</v>
      </c>
      <c r="G1036" s="92" t="s">
        <v>1093</v>
      </c>
      <c r="H1036" s="92" t="s">
        <v>8013</v>
      </c>
      <c r="I1036" s="92" t="s">
        <v>1093</v>
      </c>
      <c r="J1036" s="92" t="s">
        <v>8014</v>
      </c>
      <c r="K1036" s="92" t="s">
        <v>1093</v>
      </c>
      <c r="L1036" s="157">
        <v>3658.07</v>
      </c>
      <c r="M1036" s="92" t="s">
        <v>2711</v>
      </c>
      <c r="N1036" s="157">
        <v>289721991.76512098</v>
      </c>
      <c r="O1036" s="92" t="s">
        <v>4900</v>
      </c>
    </row>
    <row r="1037" spans="1:15" ht="24" customHeight="1">
      <c r="A1037" s="92" t="s">
        <v>3819</v>
      </c>
      <c r="B1037" s="151" t="s">
        <v>1089</v>
      </c>
      <c r="C1037" s="151" t="s">
        <v>3820</v>
      </c>
      <c r="D1037" s="151" t="s">
        <v>1091</v>
      </c>
      <c r="E1037" s="152" t="s">
        <v>1160</v>
      </c>
      <c r="F1037" s="92" t="s">
        <v>2427</v>
      </c>
      <c r="G1037" s="92" t="s">
        <v>1093</v>
      </c>
      <c r="H1037" s="92" t="s">
        <v>8015</v>
      </c>
      <c r="I1037" s="92" t="s">
        <v>1093</v>
      </c>
      <c r="J1037" s="92" t="s">
        <v>8016</v>
      </c>
      <c r="K1037" s="92" t="s">
        <v>1093</v>
      </c>
      <c r="L1037" s="157">
        <v>3650</v>
      </c>
      <c r="M1037" s="92" t="s">
        <v>2711</v>
      </c>
      <c r="N1037" s="157">
        <v>289725641.76512098</v>
      </c>
      <c r="O1037" s="92" t="s">
        <v>5038</v>
      </c>
    </row>
    <row r="1038" spans="1:15" ht="48" customHeight="1">
      <c r="A1038" s="92" t="s">
        <v>3821</v>
      </c>
      <c r="B1038" s="151" t="s">
        <v>1126</v>
      </c>
      <c r="C1038" s="151" t="s">
        <v>3822</v>
      </c>
      <c r="D1038" s="151" t="s">
        <v>1091</v>
      </c>
      <c r="E1038" s="152" t="s">
        <v>1131</v>
      </c>
      <c r="F1038" s="92" t="s">
        <v>3823</v>
      </c>
      <c r="G1038" s="92" t="s">
        <v>1093</v>
      </c>
      <c r="H1038" s="92" t="s">
        <v>8017</v>
      </c>
      <c r="I1038" s="92" t="s">
        <v>1093</v>
      </c>
      <c r="J1038" s="92" t="s">
        <v>8018</v>
      </c>
      <c r="K1038" s="92" t="s">
        <v>1093</v>
      </c>
      <c r="L1038" s="157">
        <v>3597.0990000000002</v>
      </c>
      <c r="M1038" s="92" t="s">
        <v>2711</v>
      </c>
      <c r="N1038" s="157">
        <v>289729238.86412102</v>
      </c>
      <c r="O1038" s="92" t="s">
        <v>5038</v>
      </c>
    </row>
    <row r="1039" spans="1:15" ht="36" customHeight="1">
      <c r="A1039" s="92" t="s">
        <v>3680</v>
      </c>
      <c r="B1039" s="151" t="s">
        <v>1126</v>
      </c>
      <c r="C1039" s="151" t="s">
        <v>3681</v>
      </c>
      <c r="D1039" s="151" t="s">
        <v>513</v>
      </c>
      <c r="E1039" s="152" t="s">
        <v>1096</v>
      </c>
      <c r="F1039" s="92" t="s">
        <v>8019</v>
      </c>
      <c r="G1039" s="92" t="s">
        <v>1093</v>
      </c>
      <c r="H1039" s="92" t="s">
        <v>8020</v>
      </c>
      <c r="I1039" s="92" t="s">
        <v>1093</v>
      </c>
      <c r="J1039" s="92" t="s">
        <v>8021</v>
      </c>
      <c r="K1039" s="92" t="s">
        <v>1093</v>
      </c>
      <c r="L1039" s="157">
        <v>3548.4191370950002</v>
      </c>
      <c r="M1039" s="92" t="s">
        <v>2711</v>
      </c>
      <c r="N1039" s="157">
        <v>289732787.28325802</v>
      </c>
      <c r="O1039" s="92" t="s">
        <v>5038</v>
      </c>
    </row>
    <row r="1040" spans="1:15" ht="48" customHeight="1">
      <c r="A1040" s="92" t="s">
        <v>3824</v>
      </c>
      <c r="B1040" s="151" t="s">
        <v>1089</v>
      </c>
      <c r="C1040" s="151" t="s">
        <v>3825</v>
      </c>
      <c r="D1040" s="151" t="s">
        <v>1091</v>
      </c>
      <c r="E1040" s="152" t="s">
        <v>1096</v>
      </c>
      <c r="F1040" s="92" t="s">
        <v>3826</v>
      </c>
      <c r="G1040" s="92" t="s">
        <v>1093</v>
      </c>
      <c r="H1040" s="92" t="s">
        <v>8022</v>
      </c>
      <c r="I1040" s="92" t="s">
        <v>1093</v>
      </c>
      <c r="J1040" s="92" t="s">
        <v>8023</v>
      </c>
      <c r="K1040" s="92" t="s">
        <v>1093</v>
      </c>
      <c r="L1040" s="157">
        <v>3547.6055999999999</v>
      </c>
      <c r="M1040" s="92" t="s">
        <v>2711</v>
      </c>
      <c r="N1040" s="157">
        <v>289736334.88885802</v>
      </c>
      <c r="O1040" s="92" t="s">
        <v>5038</v>
      </c>
    </row>
    <row r="1041" spans="1:15" ht="24" customHeight="1">
      <c r="A1041" s="92" t="s">
        <v>3913</v>
      </c>
      <c r="B1041" s="151" t="s">
        <v>1101</v>
      </c>
      <c r="C1041" s="151" t="s">
        <v>3914</v>
      </c>
      <c r="D1041" s="151" t="s">
        <v>513</v>
      </c>
      <c r="E1041" s="152" t="s">
        <v>1096</v>
      </c>
      <c r="F1041" s="92" t="s">
        <v>8024</v>
      </c>
      <c r="G1041" s="92" t="s">
        <v>534</v>
      </c>
      <c r="H1041" s="92" t="s">
        <v>8025</v>
      </c>
      <c r="I1041" s="92" t="s">
        <v>8026</v>
      </c>
      <c r="J1041" s="92" t="s">
        <v>8027</v>
      </c>
      <c r="K1041" s="92" t="s">
        <v>1217</v>
      </c>
      <c r="L1041" s="157">
        <v>3535.4464050076531</v>
      </c>
      <c r="M1041" s="92" t="s">
        <v>2711</v>
      </c>
      <c r="N1041" s="157">
        <v>289739870.33526301</v>
      </c>
      <c r="O1041" s="92" t="s">
        <v>5038</v>
      </c>
    </row>
    <row r="1042" spans="1:15" ht="48" customHeight="1">
      <c r="A1042" s="92" t="s">
        <v>8028</v>
      </c>
      <c r="B1042" s="151" t="s">
        <v>1101</v>
      </c>
      <c r="C1042" s="151" t="s">
        <v>8029</v>
      </c>
      <c r="D1042" s="151" t="s">
        <v>1091</v>
      </c>
      <c r="E1042" s="152" t="s">
        <v>1160</v>
      </c>
      <c r="F1042" s="92" t="s">
        <v>8030</v>
      </c>
      <c r="G1042" s="92" t="s">
        <v>1093</v>
      </c>
      <c r="H1042" s="92" t="s">
        <v>8031</v>
      </c>
      <c r="I1042" s="92" t="s">
        <v>1093</v>
      </c>
      <c r="J1042" s="92" t="s">
        <v>8032</v>
      </c>
      <c r="K1042" s="92" t="s">
        <v>1093</v>
      </c>
      <c r="L1042" s="157">
        <v>3467.7101072249998</v>
      </c>
      <c r="M1042" s="92" t="s">
        <v>2711</v>
      </c>
      <c r="N1042" s="157">
        <v>289743338.04536998</v>
      </c>
      <c r="O1042" s="92" t="s">
        <v>5038</v>
      </c>
    </row>
    <row r="1043" spans="1:15" ht="48" customHeight="1">
      <c r="A1043" s="92" t="s">
        <v>3812</v>
      </c>
      <c r="B1043" s="151" t="s">
        <v>1089</v>
      </c>
      <c r="C1043" s="151" t="s">
        <v>3813</v>
      </c>
      <c r="D1043" s="151" t="s">
        <v>1095</v>
      </c>
      <c r="E1043" s="152" t="s">
        <v>1160</v>
      </c>
      <c r="F1043" s="92" t="s">
        <v>3814</v>
      </c>
      <c r="G1043" s="92" t="s">
        <v>1093</v>
      </c>
      <c r="H1043" s="92" t="s">
        <v>8033</v>
      </c>
      <c r="I1043" s="92" t="s">
        <v>1093</v>
      </c>
      <c r="J1043" s="92" t="s">
        <v>8034</v>
      </c>
      <c r="K1043" s="92" t="s">
        <v>1093</v>
      </c>
      <c r="L1043" s="157">
        <v>3457.8905</v>
      </c>
      <c r="M1043" s="92" t="s">
        <v>2711</v>
      </c>
      <c r="N1043" s="157">
        <v>289746795.93586999</v>
      </c>
      <c r="O1043" s="92" t="s">
        <v>5038</v>
      </c>
    </row>
    <row r="1044" spans="1:15" ht="24" customHeight="1">
      <c r="A1044" s="92" t="s">
        <v>3830</v>
      </c>
      <c r="B1044" s="151" t="s">
        <v>1126</v>
      </c>
      <c r="C1044" s="151" t="s">
        <v>3831</v>
      </c>
      <c r="D1044" s="151" t="s">
        <v>1091</v>
      </c>
      <c r="E1044" s="152" t="s">
        <v>1096</v>
      </c>
      <c r="F1044" s="92" t="s">
        <v>3832</v>
      </c>
      <c r="G1044" s="92" t="s">
        <v>1093</v>
      </c>
      <c r="H1044" s="92" t="s">
        <v>4904</v>
      </c>
      <c r="I1044" s="92" t="s">
        <v>1093</v>
      </c>
      <c r="J1044" s="92" t="s">
        <v>8035</v>
      </c>
      <c r="K1044" s="92" t="s">
        <v>1093</v>
      </c>
      <c r="L1044" s="157">
        <v>3455.5853797499999</v>
      </c>
      <c r="M1044" s="92" t="s">
        <v>2711</v>
      </c>
      <c r="N1044" s="157">
        <v>289750251.52125001</v>
      </c>
      <c r="O1044" s="92" t="s">
        <v>5038</v>
      </c>
    </row>
    <row r="1045" spans="1:15" ht="36" customHeight="1">
      <c r="A1045" s="92" t="s">
        <v>3850</v>
      </c>
      <c r="B1045" s="151" t="s">
        <v>1921</v>
      </c>
      <c r="C1045" s="151" t="s">
        <v>3851</v>
      </c>
      <c r="D1045" s="151" t="s">
        <v>1091</v>
      </c>
      <c r="E1045" s="152" t="s">
        <v>1160</v>
      </c>
      <c r="F1045" s="92" t="s">
        <v>3852</v>
      </c>
      <c r="G1045" s="92" t="s">
        <v>1093</v>
      </c>
      <c r="H1045" s="92" t="s">
        <v>8036</v>
      </c>
      <c r="I1045" s="92" t="s">
        <v>1093</v>
      </c>
      <c r="J1045" s="92" t="s">
        <v>8037</v>
      </c>
      <c r="K1045" s="92" t="s">
        <v>1093</v>
      </c>
      <c r="L1045" s="157">
        <v>3439.2</v>
      </c>
      <c r="M1045" s="92" t="s">
        <v>2711</v>
      </c>
      <c r="N1045" s="157">
        <v>289753690.72125</v>
      </c>
      <c r="O1045" s="92" t="s">
        <v>5283</v>
      </c>
    </row>
    <row r="1046" spans="1:15" ht="24" customHeight="1">
      <c r="A1046" s="92" t="s">
        <v>3833</v>
      </c>
      <c r="B1046" s="151" t="s">
        <v>1126</v>
      </c>
      <c r="C1046" s="151" t="s">
        <v>3834</v>
      </c>
      <c r="D1046" s="151" t="s">
        <v>1091</v>
      </c>
      <c r="E1046" s="152" t="s">
        <v>1096</v>
      </c>
      <c r="F1046" s="92" t="s">
        <v>3835</v>
      </c>
      <c r="G1046" s="92" t="s">
        <v>1093</v>
      </c>
      <c r="H1046" s="92" t="s">
        <v>2341</v>
      </c>
      <c r="I1046" s="92" t="s">
        <v>1093</v>
      </c>
      <c r="J1046" s="92" t="s">
        <v>8038</v>
      </c>
      <c r="K1046" s="92" t="s">
        <v>1093</v>
      </c>
      <c r="L1046" s="157">
        <v>3435.7</v>
      </c>
      <c r="M1046" s="92" t="s">
        <v>2711</v>
      </c>
      <c r="N1046" s="157">
        <v>289757126.42124999</v>
      </c>
      <c r="O1046" s="92" t="s">
        <v>5283</v>
      </c>
    </row>
    <row r="1047" spans="1:15" ht="36" customHeight="1">
      <c r="A1047" s="92" t="s">
        <v>2864</v>
      </c>
      <c r="B1047" s="151" t="s">
        <v>1126</v>
      </c>
      <c r="C1047" s="151" t="s">
        <v>2865</v>
      </c>
      <c r="D1047" s="151" t="s">
        <v>1091</v>
      </c>
      <c r="E1047" s="152" t="s">
        <v>1096</v>
      </c>
      <c r="F1047" s="92" t="s">
        <v>1097</v>
      </c>
      <c r="G1047" s="92" t="s">
        <v>1093</v>
      </c>
      <c r="H1047" s="92" t="s">
        <v>8039</v>
      </c>
      <c r="I1047" s="92" t="s">
        <v>1093</v>
      </c>
      <c r="J1047" s="92" t="s">
        <v>8039</v>
      </c>
      <c r="K1047" s="92" t="s">
        <v>1093</v>
      </c>
      <c r="L1047" s="157">
        <v>3410.42</v>
      </c>
      <c r="M1047" s="92" t="s">
        <v>2711</v>
      </c>
      <c r="N1047" s="157">
        <v>289760536.84125</v>
      </c>
      <c r="O1047" s="92" t="s">
        <v>5283</v>
      </c>
    </row>
    <row r="1048" spans="1:15" ht="24" customHeight="1">
      <c r="A1048" s="92" t="s">
        <v>3940</v>
      </c>
      <c r="B1048" s="151" t="s">
        <v>1089</v>
      </c>
      <c r="C1048" s="151" t="s">
        <v>3941</v>
      </c>
      <c r="D1048" s="151" t="s">
        <v>1311</v>
      </c>
      <c r="E1048" s="152" t="s">
        <v>1312</v>
      </c>
      <c r="F1048" s="92" t="s">
        <v>1313</v>
      </c>
      <c r="G1048" s="92" t="s">
        <v>1093</v>
      </c>
      <c r="H1048" s="92" t="s">
        <v>3942</v>
      </c>
      <c r="I1048" s="92" t="s">
        <v>1093</v>
      </c>
      <c r="J1048" s="92" t="s">
        <v>3943</v>
      </c>
      <c r="K1048" s="92" t="s">
        <v>1093</v>
      </c>
      <c r="L1048" s="157">
        <v>3395.953</v>
      </c>
      <c r="M1048" s="92" t="s">
        <v>2711</v>
      </c>
      <c r="N1048" s="157">
        <v>289763932.79425001</v>
      </c>
      <c r="O1048" s="92" t="s">
        <v>5283</v>
      </c>
    </row>
    <row r="1049" spans="1:15" ht="24" customHeight="1">
      <c r="A1049" s="92" t="s">
        <v>3944</v>
      </c>
      <c r="B1049" s="151" t="s">
        <v>1089</v>
      </c>
      <c r="C1049" s="151" t="s">
        <v>3945</v>
      </c>
      <c r="D1049" s="151" t="s">
        <v>1311</v>
      </c>
      <c r="E1049" s="152" t="s">
        <v>1312</v>
      </c>
      <c r="F1049" s="92" t="s">
        <v>1313</v>
      </c>
      <c r="G1049" s="92" t="s">
        <v>1093</v>
      </c>
      <c r="H1049" s="92" t="s">
        <v>3942</v>
      </c>
      <c r="I1049" s="92" t="s">
        <v>1093</v>
      </c>
      <c r="J1049" s="92" t="s">
        <v>3943</v>
      </c>
      <c r="K1049" s="92" t="s">
        <v>1093</v>
      </c>
      <c r="L1049" s="157">
        <v>3395.953</v>
      </c>
      <c r="M1049" s="92" t="s">
        <v>2711</v>
      </c>
      <c r="N1049" s="157">
        <v>289767328.74725002</v>
      </c>
      <c r="O1049" s="92" t="s">
        <v>5283</v>
      </c>
    </row>
    <row r="1050" spans="1:15" ht="36" customHeight="1">
      <c r="A1050" s="92" t="s">
        <v>3836</v>
      </c>
      <c r="B1050" s="151" t="s">
        <v>1558</v>
      </c>
      <c r="C1050" s="151" t="s">
        <v>3837</v>
      </c>
      <c r="D1050" s="151" t="s">
        <v>1091</v>
      </c>
      <c r="E1050" s="152" t="s">
        <v>1096</v>
      </c>
      <c r="F1050" s="92" t="s">
        <v>3838</v>
      </c>
      <c r="G1050" s="92" t="s">
        <v>1093</v>
      </c>
      <c r="H1050" s="92" t="s">
        <v>4466</v>
      </c>
      <c r="I1050" s="92" t="s">
        <v>1093</v>
      </c>
      <c r="J1050" s="92" t="s">
        <v>8041</v>
      </c>
      <c r="K1050" s="92" t="s">
        <v>1093</v>
      </c>
      <c r="L1050" s="157">
        <v>3392.28</v>
      </c>
      <c r="M1050" s="92" t="s">
        <v>2711</v>
      </c>
      <c r="N1050" s="157">
        <v>289770721.02724999</v>
      </c>
      <c r="O1050" s="92" t="s">
        <v>5283</v>
      </c>
    </row>
    <row r="1051" spans="1:15" ht="24" customHeight="1">
      <c r="A1051" s="92" t="s">
        <v>3949</v>
      </c>
      <c r="B1051" s="151" t="s">
        <v>1089</v>
      </c>
      <c r="C1051" s="151" t="s">
        <v>3950</v>
      </c>
      <c r="D1051" s="151" t="s">
        <v>1311</v>
      </c>
      <c r="E1051" s="152" t="s">
        <v>1312</v>
      </c>
      <c r="F1051" s="92" t="s">
        <v>1313</v>
      </c>
      <c r="G1051" s="92" t="s">
        <v>1093</v>
      </c>
      <c r="H1051" s="92" t="s">
        <v>3951</v>
      </c>
      <c r="I1051" s="92" t="s">
        <v>1093</v>
      </c>
      <c r="J1051" s="92" t="s">
        <v>3952</v>
      </c>
      <c r="K1051" s="92" t="s">
        <v>1093</v>
      </c>
      <c r="L1051" s="157">
        <v>3373.2269999999999</v>
      </c>
      <c r="M1051" s="92" t="s">
        <v>2711</v>
      </c>
      <c r="N1051" s="157">
        <v>289774094.25424999</v>
      </c>
      <c r="O1051" s="92" t="s">
        <v>5283</v>
      </c>
    </row>
    <row r="1052" spans="1:15" ht="24" customHeight="1">
      <c r="A1052" s="92" t="s">
        <v>3953</v>
      </c>
      <c r="B1052" s="151" t="s">
        <v>1089</v>
      </c>
      <c r="C1052" s="151" t="s">
        <v>3954</v>
      </c>
      <c r="D1052" s="151" t="s">
        <v>1311</v>
      </c>
      <c r="E1052" s="152" t="s">
        <v>1312</v>
      </c>
      <c r="F1052" s="92" t="s">
        <v>1313</v>
      </c>
      <c r="G1052" s="92" t="s">
        <v>1093</v>
      </c>
      <c r="H1052" s="92" t="s">
        <v>3951</v>
      </c>
      <c r="I1052" s="92" t="s">
        <v>1093</v>
      </c>
      <c r="J1052" s="92" t="s">
        <v>3952</v>
      </c>
      <c r="K1052" s="92" t="s">
        <v>1093</v>
      </c>
      <c r="L1052" s="157">
        <v>3373.2269999999999</v>
      </c>
      <c r="M1052" s="92" t="s">
        <v>2711</v>
      </c>
      <c r="N1052" s="157">
        <v>289777467.48124999</v>
      </c>
      <c r="O1052" s="92" t="s">
        <v>5283</v>
      </c>
    </row>
    <row r="1053" spans="1:15" ht="24" customHeight="1">
      <c r="A1053" s="92" t="s">
        <v>3845</v>
      </c>
      <c r="B1053" s="151" t="s">
        <v>1089</v>
      </c>
      <c r="C1053" s="151" t="s">
        <v>3846</v>
      </c>
      <c r="D1053" s="151" t="s">
        <v>1091</v>
      </c>
      <c r="E1053" s="152" t="s">
        <v>1096</v>
      </c>
      <c r="F1053" s="92" t="s">
        <v>3722</v>
      </c>
      <c r="G1053" s="92" t="s">
        <v>1093</v>
      </c>
      <c r="H1053" s="92" t="s">
        <v>8042</v>
      </c>
      <c r="I1053" s="92" t="s">
        <v>1093</v>
      </c>
      <c r="J1053" s="92" t="s">
        <v>8043</v>
      </c>
      <c r="K1053" s="92" t="s">
        <v>1093</v>
      </c>
      <c r="L1053" s="157">
        <v>3359.07</v>
      </c>
      <c r="M1053" s="92" t="s">
        <v>2711</v>
      </c>
      <c r="N1053" s="157">
        <v>289780826.55124998</v>
      </c>
      <c r="O1053" s="92" t="s">
        <v>5283</v>
      </c>
    </row>
    <row r="1054" spans="1:15" ht="60" customHeight="1">
      <c r="A1054" s="92" t="s">
        <v>3961</v>
      </c>
      <c r="B1054" s="151" t="s">
        <v>1089</v>
      </c>
      <c r="C1054" s="151" t="s">
        <v>3962</v>
      </c>
      <c r="D1054" s="151" t="s">
        <v>1311</v>
      </c>
      <c r="E1054" s="152" t="s">
        <v>1312</v>
      </c>
      <c r="F1054" s="92" t="s">
        <v>1097</v>
      </c>
      <c r="G1054" s="92" t="s">
        <v>1093</v>
      </c>
      <c r="H1054" s="92" t="s">
        <v>3878</v>
      </c>
      <c r="I1054" s="92" t="s">
        <v>1093</v>
      </c>
      <c r="J1054" s="92" t="s">
        <v>3878</v>
      </c>
      <c r="K1054" s="92" t="s">
        <v>1093</v>
      </c>
      <c r="L1054" s="157">
        <v>3341.78</v>
      </c>
      <c r="M1054" s="92" t="s">
        <v>2711</v>
      </c>
      <c r="N1054" s="157">
        <v>289784168.33125001</v>
      </c>
      <c r="O1054" s="92" t="s">
        <v>8040</v>
      </c>
    </row>
    <row r="1055" spans="1:15" ht="48" customHeight="1">
      <c r="A1055" s="92" t="s">
        <v>4436</v>
      </c>
      <c r="B1055" s="151" t="s">
        <v>1126</v>
      </c>
      <c r="C1055" s="151" t="s">
        <v>4437</v>
      </c>
      <c r="D1055" s="151" t="s">
        <v>1091</v>
      </c>
      <c r="E1055" s="152" t="s">
        <v>1096</v>
      </c>
      <c r="F1055" s="92" t="s">
        <v>8044</v>
      </c>
      <c r="G1055" s="92" t="s">
        <v>1093</v>
      </c>
      <c r="H1055" s="92" t="s">
        <v>8045</v>
      </c>
      <c r="I1055" s="92" t="s">
        <v>1093</v>
      </c>
      <c r="J1055" s="92" t="s">
        <v>8046</v>
      </c>
      <c r="K1055" s="92" t="s">
        <v>1093</v>
      </c>
      <c r="L1055" s="157">
        <v>3338.328</v>
      </c>
      <c r="M1055" s="92" t="s">
        <v>2711</v>
      </c>
      <c r="N1055" s="157">
        <v>289787506.65925002</v>
      </c>
      <c r="O1055" s="92" t="s">
        <v>8040</v>
      </c>
    </row>
    <row r="1056" spans="1:15" ht="24" customHeight="1">
      <c r="A1056" s="92" t="s">
        <v>3828</v>
      </c>
      <c r="B1056" s="151" t="s">
        <v>1089</v>
      </c>
      <c r="C1056" s="151" t="s">
        <v>3829</v>
      </c>
      <c r="D1056" s="151" t="s">
        <v>1095</v>
      </c>
      <c r="E1056" s="152" t="s">
        <v>1109</v>
      </c>
      <c r="F1056" s="92" t="s">
        <v>1097</v>
      </c>
      <c r="G1056" s="92" t="s">
        <v>1093</v>
      </c>
      <c r="H1056" s="92" t="s">
        <v>8047</v>
      </c>
      <c r="I1056" s="92" t="s">
        <v>1093</v>
      </c>
      <c r="J1056" s="92" t="s">
        <v>8047</v>
      </c>
      <c r="K1056" s="92" t="s">
        <v>1093</v>
      </c>
      <c r="L1056" s="157">
        <v>3325.98</v>
      </c>
      <c r="M1056" s="92" t="s">
        <v>2711</v>
      </c>
      <c r="N1056" s="157">
        <v>289790832.63924998</v>
      </c>
      <c r="O1056" s="92" t="s">
        <v>8040</v>
      </c>
    </row>
    <row r="1057" spans="1:15" ht="24" customHeight="1">
      <c r="A1057" s="92" t="s">
        <v>3854</v>
      </c>
      <c r="B1057" s="151" t="s">
        <v>1089</v>
      </c>
      <c r="C1057" s="151" t="s">
        <v>3855</v>
      </c>
      <c r="D1057" s="151" t="s">
        <v>1091</v>
      </c>
      <c r="E1057" s="152" t="s">
        <v>1109</v>
      </c>
      <c r="F1057" s="92" t="s">
        <v>3856</v>
      </c>
      <c r="G1057" s="92" t="s">
        <v>1093</v>
      </c>
      <c r="H1057" s="92" t="s">
        <v>8049</v>
      </c>
      <c r="I1057" s="92" t="s">
        <v>1093</v>
      </c>
      <c r="J1057" s="92" t="s">
        <v>8050</v>
      </c>
      <c r="K1057" s="92" t="s">
        <v>1093</v>
      </c>
      <c r="L1057" s="157">
        <v>3308.85</v>
      </c>
      <c r="M1057" s="92" t="s">
        <v>2711</v>
      </c>
      <c r="N1057" s="157">
        <v>289794141.48925</v>
      </c>
      <c r="O1057" s="92" t="s">
        <v>8040</v>
      </c>
    </row>
    <row r="1058" spans="1:15" ht="48" customHeight="1">
      <c r="A1058" s="92" t="s">
        <v>3857</v>
      </c>
      <c r="B1058" s="151" t="s">
        <v>1126</v>
      </c>
      <c r="C1058" s="151" t="s">
        <v>3858</v>
      </c>
      <c r="D1058" s="151" t="s">
        <v>1091</v>
      </c>
      <c r="E1058" s="152" t="s">
        <v>1195</v>
      </c>
      <c r="F1058" s="92" t="s">
        <v>3859</v>
      </c>
      <c r="G1058" s="92" t="s">
        <v>1093</v>
      </c>
      <c r="H1058" s="92" t="s">
        <v>8051</v>
      </c>
      <c r="I1058" s="92" t="s">
        <v>1093</v>
      </c>
      <c r="J1058" s="92" t="s">
        <v>8052</v>
      </c>
      <c r="K1058" s="92" t="s">
        <v>1093</v>
      </c>
      <c r="L1058" s="157">
        <v>3305.8051300799998</v>
      </c>
      <c r="M1058" s="92" t="s">
        <v>2711</v>
      </c>
      <c r="N1058" s="157">
        <v>289797447.29438001</v>
      </c>
      <c r="O1058" s="92" t="s">
        <v>8040</v>
      </c>
    </row>
    <row r="1059" spans="1:15" ht="24" customHeight="1">
      <c r="A1059" s="92" t="s">
        <v>3860</v>
      </c>
      <c r="B1059" s="151" t="s">
        <v>1126</v>
      </c>
      <c r="C1059" s="151" t="s">
        <v>3861</v>
      </c>
      <c r="D1059" s="151" t="s">
        <v>1091</v>
      </c>
      <c r="E1059" s="152" t="s">
        <v>1096</v>
      </c>
      <c r="F1059" s="92" t="s">
        <v>3862</v>
      </c>
      <c r="G1059" s="92" t="s">
        <v>1093</v>
      </c>
      <c r="H1059" s="92" t="s">
        <v>8053</v>
      </c>
      <c r="I1059" s="92" t="s">
        <v>1093</v>
      </c>
      <c r="J1059" s="92" t="s">
        <v>8054</v>
      </c>
      <c r="K1059" s="92" t="s">
        <v>1093</v>
      </c>
      <c r="L1059" s="157">
        <v>3298.9</v>
      </c>
      <c r="M1059" s="92" t="s">
        <v>2711</v>
      </c>
      <c r="N1059" s="157">
        <v>289800746.19437999</v>
      </c>
      <c r="O1059" s="92" t="s">
        <v>8040</v>
      </c>
    </row>
    <row r="1060" spans="1:15" ht="24" customHeight="1">
      <c r="A1060" s="92" t="s">
        <v>3863</v>
      </c>
      <c r="B1060" s="151" t="s">
        <v>1089</v>
      </c>
      <c r="C1060" s="151" t="s">
        <v>3864</v>
      </c>
      <c r="D1060" s="151" t="s">
        <v>1091</v>
      </c>
      <c r="E1060" s="152" t="s">
        <v>1109</v>
      </c>
      <c r="F1060" s="92" t="s">
        <v>1097</v>
      </c>
      <c r="G1060" s="92" t="s">
        <v>1093</v>
      </c>
      <c r="H1060" s="92" t="s">
        <v>8055</v>
      </c>
      <c r="I1060" s="92" t="s">
        <v>1093</v>
      </c>
      <c r="J1060" s="92" t="s">
        <v>8055</v>
      </c>
      <c r="K1060" s="92" t="s">
        <v>1093</v>
      </c>
      <c r="L1060" s="157">
        <v>3297.63</v>
      </c>
      <c r="M1060" s="92" t="s">
        <v>2711</v>
      </c>
      <c r="N1060" s="157">
        <v>289804043.82437998</v>
      </c>
      <c r="O1060" s="92" t="s">
        <v>8040</v>
      </c>
    </row>
    <row r="1061" spans="1:15" ht="84" customHeight="1">
      <c r="A1061" s="92" t="s">
        <v>3868</v>
      </c>
      <c r="B1061" s="151" t="s">
        <v>1126</v>
      </c>
      <c r="C1061" s="151" t="s">
        <v>3869</v>
      </c>
      <c r="D1061" s="151" t="s">
        <v>1091</v>
      </c>
      <c r="E1061" s="152" t="s">
        <v>1096</v>
      </c>
      <c r="F1061" s="92" t="s">
        <v>1520</v>
      </c>
      <c r="G1061" s="92" t="s">
        <v>1093</v>
      </c>
      <c r="H1061" s="92" t="s">
        <v>8056</v>
      </c>
      <c r="I1061" s="92" t="s">
        <v>1093</v>
      </c>
      <c r="J1061" s="92" t="s">
        <v>8057</v>
      </c>
      <c r="K1061" s="92" t="s">
        <v>1093</v>
      </c>
      <c r="L1061" s="157">
        <v>3254.28</v>
      </c>
      <c r="M1061" s="92" t="s">
        <v>2711</v>
      </c>
      <c r="N1061" s="157">
        <v>289807298.10438001</v>
      </c>
      <c r="O1061" s="92" t="s">
        <v>8040</v>
      </c>
    </row>
    <row r="1062" spans="1:15" ht="24" customHeight="1">
      <c r="A1062" s="92" t="s">
        <v>3963</v>
      </c>
      <c r="B1062" s="151" t="s">
        <v>1101</v>
      </c>
      <c r="C1062" s="151" t="s">
        <v>3964</v>
      </c>
      <c r="D1062" s="151" t="s">
        <v>1091</v>
      </c>
      <c r="E1062" s="152" t="s">
        <v>1167</v>
      </c>
      <c r="F1062" s="92" t="s">
        <v>3965</v>
      </c>
      <c r="G1062" s="92" t="s">
        <v>1093</v>
      </c>
      <c r="H1062" s="92" t="s">
        <v>8058</v>
      </c>
      <c r="I1062" s="92" t="s">
        <v>1093</v>
      </c>
      <c r="J1062" s="92" t="s">
        <v>8059</v>
      </c>
      <c r="K1062" s="92" t="s">
        <v>1093</v>
      </c>
      <c r="L1062" s="157">
        <v>3232.7644527359998</v>
      </c>
      <c r="M1062" s="92" t="s">
        <v>2711</v>
      </c>
      <c r="N1062" s="157">
        <v>289810530.86883301</v>
      </c>
      <c r="O1062" s="92" t="s">
        <v>8040</v>
      </c>
    </row>
    <row r="1063" spans="1:15" ht="24" customHeight="1">
      <c r="A1063" s="92" t="s">
        <v>3874</v>
      </c>
      <c r="B1063" s="151" t="s">
        <v>1089</v>
      </c>
      <c r="C1063" s="151" t="s">
        <v>3875</v>
      </c>
      <c r="D1063" s="151" t="s">
        <v>1091</v>
      </c>
      <c r="E1063" s="152" t="s">
        <v>1109</v>
      </c>
      <c r="F1063" s="92" t="s">
        <v>1119</v>
      </c>
      <c r="G1063" s="92" t="s">
        <v>1093</v>
      </c>
      <c r="H1063" s="92" t="s">
        <v>8060</v>
      </c>
      <c r="I1063" s="92" t="s">
        <v>1093</v>
      </c>
      <c r="J1063" s="92" t="s">
        <v>8061</v>
      </c>
      <c r="K1063" s="92" t="s">
        <v>1093</v>
      </c>
      <c r="L1063" s="157">
        <v>3215.58</v>
      </c>
      <c r="M1063" s="92" t="s">
        <v>2711</v>
      </c>
      <c r="N1063" s="157">
        <v>289813746.44883299</v>
      </c>
      <c r="O1063" s="92" t="s">
        <v>8048</v>
      </c>
    </row>
    <row r="1064" spans="1:15" ht="72" customHeight="1">
      <c r="A1064" s="92" t="s">
        <v>3932</v>
      </c>
      <c r="B1064" s="151" t="s">
        <v>1101</v>
      </c>
      <c r="C1064" s="151" t="s">
        <v>3933</v>
      </c>
      <c r="D1064" s="151" t="s">
        <v>513</v>
      </c>
      <c r="E1064" s="152" t="s">
        <v>1096</v>
      </c>
      <c r="F1064" s="92" t="s">
        <v>3934</v>
      </c>
      <c r="G1064" s="92" t="s">
        <v>534</v>
      </c>
      <c r="H1064" s="92" t="s">
        <v>8062</v>
      </c>
      <c r="I1064" s="92" t="s">
        <v>8063</v>
      </c>
      <c r="J1064" s="92" t="s">
        <v>8064</v>
      </c>
      <c r="K1064" s="92" t="s">
        <v>1217</v>
      </c>
      <c r="L1064" s="157">
        <v>3204.0511431091199</v>
      </c>
      <c r="M1064" s="92" t="s">
        <v>2711</v>
      </c>
      <c r="N1064" s="157">
        <v>289816950.49997598</v>
      </c>
      <c r="O1064" s="92" t="s">
        <v>8048</v>
      </c>
    </row>
    <row r="1065" spans="1:15" ht="24" customHeight="1">
      <c r="A1065" s="92" t="s">
        <v>3839</v>
      </c>
      <c r="B1065" s="151" t="s">
        <v>1089</v>
      </c>
      <c r="C1065" s="151" t="s">
        <v>3840</v>
      </c>
      <c r="D1065" s="151" t="s">
        <v>1095</v>
      </c>
      <c r="E1065" s="152" t="s">
        <v>3841</v>
      </c>
      <c r="F1065" s="92" t="s">
        <v>1307</v>
      </c>
      <c r="G1065" s="92" t="s">
        <v>1093</v>
      </c>
      <c r="H1065" s="92" t="s">
        <v>8065</v>
      </c>
      <c r="I1065" s="92" t="s">
        <v>1093</v>
      </c>
      <c r="J1065" s="92" t="s">
        <v>8066</v>
      </c>
      <c r="K1065" s="92" t="s">
        <v>1093</v>
      </c>
      <c r="L1065" s="157">
        <v>3204</v>
      </c>
      <c r="M1065" s="92" t="s">
        <v>2711</v>
      </c>
      <c r="N1065" s="157">
        <v>289820154.49997598</v>
      </c>
      <c r="O1065" s="92" t="s">
        <v>8048</v>
      </c>
    </row>
    <row r="1066" spans="1:15" ht="36" customHeight="1">
      <c r="A1066" s="92" t="s">
        <v>3993</v>
      </c>
      <c r="B1066" s="151" t="s">
        <v>1089</v>
      </c>
      <c r="C1066" s="151" t="s">
        <v>3994</v>
      </c>
      <c r="D1066" s="151" t="s">
        <v>1095</v>
      </c>
      <c r="E1066" s="152" t="s">
        <v>1096</v>
      </c>
      <c r="F1066" s="92" t="s">
        <v>1119</v>
      </c>
      <c r="G1066" s="92" t="s">
        <v>1093</v>
      </c>
      <c r="H1066" s="92" t="s">
        <v>3995</v>
      </c>
      <c r="I1066" s="92" t="s">
        <v>1093</v>
      </c>
      <c r="J1066" s="92" t="s">
        <v>3996</v>
      </c>
      <c r="K1066" s="92" t="s">
        <v>1093</v>
      </c>
      <c r="L1066" s="157">
        <v>3190</v>
      </c>
      <c r="M1066" s="92" t="s">
        <v>2711</v>
      </c>
      <c r="N1066" s="157">
        <v>289823344.49997598</v>
      </c>
      <c r="O1066" s="92" t="s">
        <v>8048</v>
      </c>
    </row>
    <row r="1067" spans="1:15" ht="24" customHeight="1">
      <c r="A1067" s="92" t="s">
        <v>3883</v>
      </c>
      <c r="B1067" s="151" t="s">
        <v>1126</v>
      </c>
      <c r="C1067" s="151" t="s">
        <v>3884</v>
      </c>
      <c r="D1067" s="151" t="s">
        <v>1091</v>
      </c>
      <c r="E1067" s="152" t="s">
        <v>1096</v>
      </c>
      <c r="F1067" s="92" t="s">
        <v>3885</v>
      </c>
      <c r="G1067" s="92" t="s">
        <v>1093</v>
      </c>
      <c r="H1067" s="92" t="s">
        <v>8068</v>
      </c>
      <c r="I1067" s="92" t="s">
        <v>1093</v>
      </c>
      <c r="J1067" s="92" t="s">
        <v>8069</v>
      </c>
      <c r="K1067" s="92" t="s">
        <v>1093</v>
      </c>
      <c r="L1067" s="157">
        <v>3172.8</v>
      </c>
      <c r="M1067" s="92" t="s">
        <v>2711</v>
      </c>
      <c r="N1067" s="157">
        <v>289826517.29997599</v>
      </c>
      <c r="O1067" s="92" t="s">
        <v>8048</v>
      </c>
    </row>
    <row r="1068" spans="1:15" ht="84" customHeight="1">
      <c r="A1068" s="92" t="s">
        <v>3842</v>
      </c>
      <c r="B1068" s="151" t="s">
        <v>1089</v>
      </c>
      <c r="C1068" s="151" t="s">
        <v>2974</v>
      </c>
      <c r="D1068" s="151" t="s">
        <v>1095</v>
      </c>
      <c r="E1068" s="152" t="s">
        <v>1109</v>
      </c>
      <c r="F1068" s="92" t="s">
        <v>1100</v>
      </c>
      <c r="G1068" s="92" t="s">
        <v>1093</v>
      </c>
      <c r="H1068" s="92" t="s">
        <v>8070</v>
      </c>
      <c r="I1068" s="92" t="s">
        <v>1093</v>
      </c>
      <c r="J1068" s="92" t="s">
        <v>7793</v>
      </c>
      <c r="K1068" s="92" t="s">
        <v>1093</v>
      </c>
      <c r="L1068" s="157">
        <v>3172.5</v>
      </c>
      <c r="M1068" s="92" t="s">
        <v>2711</v>
      </c>
      <c r="N1068" s="157">
        <v>289829689.79997599</v>
      </c>
      <c r="O1068" s="92" t="s">
        <v>8048</v>
      </c>
    </row>
    <row r="1069" spans="1:15" ht="24" customHeight="1">
      <c r="A1069" s="92" t="s">
        <v>3890</v>
      </c>
      <c r="B1069" s="151" t="s">
        <v>1126</v>
      </c>
      <c r="C1069" s="151" t="s">
        <v>3891</v>
      </c>
      <c r="D1069" s="151" t="s">
        <v>1091</v>
      </c>
      <c r="E1069" s="152" t="s">
        <v>1096</v>
      </c>
      <c r="F1069" s="92" t="s">
        <v>3430</v>
      </c>
      <c r="G1069" s="92" t="s">
        <v>1093</v>
      </c>
      <c r="H1069" s="92" t="s">
        <v>8071</v>
      </c>
      <c r="I1069" s="92" t="s">
        <v>1093</v>
      </c>
      <c r="J1069" s="92" t="s">
        <v>8072</v>
      </c>
      <c r="K1069" s="92" t="s">
        <v>1093</v>
      </c>
      <c r="L1069" s="157">
        <v>3159.45174</v>
      </c>
      <c r="M1069" s="92" t="s">
        <v>2711</v>
      </c>
      <c r="N1069" s="157">
        <v>289832849.25171602</v>
      </c>
      <c r="O1069" s="92" t="s">
        <v>8048</v>
      </c>
    </row>
    <row r="1070" spans="1:15" ht="24" customHeight="1">
      <c r="A1070" s="92" t="s">
        <v>3892</v>
      </c>
      <c r="B1070" s="151" t="s">
        <v>1089</v>
      </c>
      <c r="C1070" s="151" t="s">
        <v>3893</v>
      </c>
      <c r="D1070" s="151" t="s">
        <v>1091</v>
      </c>
      <c r="E1070" s="152" t="s">
        <v>1109</v>
      </c>
      <c r="F1070" s="92" t="s">
        <v>1605</v>
      </c>
      <c r="G1070" s="92" t="s">
        <v>1093</v>
      </c>
      <c r="H1070" s="92" t="s">
        <v>8073</v>
      </c>
      <c r="I1070" s="92" t="s">
        <v>1093</v>
      </c>
      <c r="J1070" s="92" t="s">
        <v>8074</v>
      </c>
      <c r="K1070" s="92" t="s">
        <v>1093</v>
      </c>
      <c r="L1070" s="157">
        <v>3151.8</v>
      </c>
      <c r="M1070" s="92" t="s">
        <v>2711</v>
      </c>
      <c r="N1070" s="157">
        <v>289836001.05171603</v>
      </c>
      <c r="O1070" s="92" t="s">
        <v>8048</v>
      </c>
    </row>
    <row r="1071" spans="1:15" ht="36" customHeight="1">
      <c r="A1071" s="92" t="s">
        <v>3894</v>
      </c>
      <c r="B1071" s="151" t="s">
        <v>1126</v>
      </c>
      <c r="C1071" s="151" t="s">
        <v>3895</v>
      </c>
      <c r="D1071" s="151" t="s">
        <v>513</v>
      </c>
      <c r="E1071" s="152" t="s">
        <v>1498</v>
      </c>
      <c r="F1071" s="92" t="s">
        <v>1100</v>
      </c>
      <c r="G1071" s="92" t="s">
        <v>1093</v>
      </c>
      <c r="H1071" s="92" t="s">
        <v>8075</v>
      </c>
      <c r="I1071" s="92" t="s">
        <v>1093</v>
      </c>
      <c r="J1071" s="92" t="s">
        <v>8076</v>
      </c>
      <c r="K1071" s="92" t="s">
        <v>1093</v>
      </c>
      <c r="L1071" s="157">
        <v>3150.78</v>
      </c>
      <c r="M1071" s="92" t="s">
        <v>2711</v>
      </c>
      <c r="N1071" s="157">
        <v>289839151.831716</v>
      </c>
      <c r="O1071" s="92" t="s">
        <v>8048</v>
      </c>
    </row>
    <row r="1072" spans="1:15" ht="24" customHeight="1">
      <c r="A1072" s="92" t="s">
        <v>3847</v>
      </c>
      <c r="B1072" s="151" t="s">
        <v>1089</v>
      </c>
      <c r="C1072" s="151" t="s">
        <v>3848</v>
      </c>
      <c r="D1072" s="151" t="s">
        <v>1095</v>
      </c>
      <c r="E1072" s="152" t="s">
        <v>1109</v>
      </c>
      <c r="F1072" s="92" t="s">
        <v>2585</v>
      </c>
      <c r="G1072" s="92" t="s">
        <v>1093</v>
      </c>
      <c r="H1072" s="92" t="s">
        <v>8077</v>
      </c>
      <c r="I1072" s="92" t="s">
        <v>1093</v>
      </c>
      <c r="J1072" s="92" t="s">
        <v>8078</v>
      </c>
      <c r="K1072" s="92" t="s">
        <v>1093</v>
      </c>
      <c r="L1072" s="157">
        <v>3147.06</v>
      </c>
      <c r="M1072" s="92" t="s">
        <v>2711</v>
      </c>
      <c r="N1072" s="157">
        <v>289842298.891716</v>
      </c>
      <c r="O1072" s="92" t="s">
        <v>8067</v>
      </c>
    </row>
    <row r="1073" spans="1:15" ht="24" customHeight="1">
      <c r="A1073" s="92" t="s">
        <v>1039</v>
      </c>
      <c r="B1073" s="151" t="s">
        <v>1126</v>
      </c>
      <c r="C1073" s="151" t="s">
        <v>263</v>
      </c>
      <c r="D1073" s="151" t="s">
        <v>1127</v>
      </c>
      <c r="E1073" s="152" t="s">
        <v>254</v>
      </c>
      <c r="F1073" s="92" t="s">
        <v>8079</v>
      </c>
      <c r="G1073" s="92" t="s">
        <v>1093</v>
      </c>
      <c r="H1073" s="92" t="s">
        <v>6935</v>
      </c>
      <c r="I1073" s="92" t="s">
        <v>1093</v>
      </c>
      <c r="J1073" s="92" t="s">
        <v>8080</v>
      </c>
      <c r="K1073" s="92" t="s">
        <v>1093</v>
      </c>
      <c r="L1073" s="157">
        <v>3136.530169615</v>
      </c>
      <c r="M1073" s="92" t="s">
        <v>2711</v>
      </c>
      <c r="N1073" s="157">
        <v>289845435.42188603</v>
      </c>
      <c r="O1073" s="92" t="s">
        <v>8067</v>
      </c>
    </row>
    <row r="1074" spans="1:15" ht="36" customHeight="1">
      <c r="A1074" s="92" t="s">
        <v>3865</v>
      </c>
      <c r="B1074" s="151" t="s">
        <v>1089</v>
      </c>
      <c r="C1074" s="151" t="s">
        <v>3866</v>
      </c>
      <c r="D1074" s="151" t="s">
        <v>1103</v>
      </c>
      <c r="E1074" s="152" t="s">
        <v>1109</v>
      </c>
      <c r="F1074" s="92" t="s">
        <v>3867</v>
      </c>
      <c r="G1074" s="92" t="s">
        <v>1093</v>
      </c>
      <c r="H1074" s="92" t="s">
        <v>8081</v>
      </c>
      <c r="I1074" s="92" t="s">
        <v>1093</v>
      </c>
      <c r="J1074" s="92" t="s">
        <v>8082</v>
      </c>
      <c r="K1074" s="92" t="s">
        <v>1093</v>
      </c>
      <c r="L1074" s="157">
        <v>3109.92</v>
      </c>
      <c r="M1074" s="92" t="s">
        <v>2711</v>
      </c>
      <c r="N1074" s="157">
        <v>289848545.34188598</v>
      </c>
      <c r="O1074" s="92" t="s">
        <v>8067</v>
      </c>
    </row>
    <row r="1075" spans="1:15" ht="24" customHeight="1">
      <c r="A1075" s="92" t="s">
        <v>3896</v>
      </c>
      <c r="B1075" s="151" t="s">
        <v>1558</v>
      </c>
      <c r="C1075" s="151" t="s">
        <v>3897</v>
      </c>
      <c r="D1075" s="151" t="s">
        <v>1091</v>
      </c>
      <c r="E1075" s="152" t="s">
        <v>1096</v>
      </c>
      <c r="F1075" s="92" t="s">
        <v>1796</v>
      </c>
      <c r="G1075" s="92" t="s">
        <v>1093</v>
      </c>
      <c r="H1075" s="92" t="s">
        <v>8083</v>
      </c>
      <c r="I1075" s="92" t="s">
        <v>1093</v>
      </c>
      <c r="J1075" s="92" t="s">
        <v>8084</v>
      </c>
      <c r="K1075" s="92" t="s">
        <v>1093</v>
      </c>
      <c r="L1075" s="157">
        <v>3104.3</v>
      </c>
      <c r="M1075" s="92" t="s">
        <v>2711</v>
      </c>
      <c r="N1075" s="157">
        <v>289851649.641886</v>
      </c>
      <c r="O1075" s="92" t="s">
        <v>8067</v>
      </c>
    </row>
    <row r="1076" spans="1:15" ht="24" customHeight="1">
      <c r="A1076" s="92" t="s">
        <v>8086</v>
      </c>
      <c r="B1076" s="151" t="s">
        <v>1558</v>
      </c>
      <c r="C1076" s="151" t="s">
        <v>8087</v>
      </c>
      <c r="D1076" s="151" t="s">
        <v>1091</v>
      </c>
      <c r="E1076" s="152" t="s">
        <v>1096</v>
      </c>
      <c r="F1076" s="92" t="s">
        <v>2710</v>
      </c>
      <c r="G1076" s="92" t="s">
        <v>1093</v>
      </c>
      <c r="H1076" s="92" t="s">
        <v>8088</v>
      </c>
      <c r="I1076" s="92" t="s">
        <v>1093</v>
      </c>
      <c r="J1076" s="92" t="s">
        <v>8089</v>
      </c>
      <c r="K1076" s="92" t="s">
        <v>1093</v>
      </c>
      <c r="L1076" s="157">
        <v>3090.6</v>
      </c>
      <c r="M1076" s="92" t="s">
        <v>2711</v>
      </c>
      <c r="N1076" s="157">
        <v>289854740.24188602</v>
      </c>
      <c r="O1076" s="92" t="s">
        <v>8067</v>
      </c>
    </row>
    <row r="1077" spans="1:15" ht="24" customHeight="1">
      <c r="A1077" s="92" t="s">
        <v>3899</v>
      </c>
      <c r="B1077" s="151" t="s">
        <v>1126</v>
      </c>
      <c r="C1077" s="151" t="s">
        <v>3900</v>
      </c>
      <c r="D1077" s="151" t="s">
        <v>1091</v>
      </c>
      <c r="E1077" s="152" t="s">
        <v>1195</v>
      </c>
      <c r="F1077" s="92" t="s">
        <v>3901</v>
      </c>
      <c r="G1077" s="92" t="s">
        <v>1093</v>
      </c>
      <c r="H1077" s="92" t="s">
        <v>8090</v>
      </c>
      <c r="I1077" s="92" t="s">
        <v>1093</v>
      </c>
      <c r="J1077" s="92" t="s">
        <v>8091</v>
      </c>
      <c r="K1077" s="92" t="s">
        <v>1093</v>
      </c>
      <c r="L1077" s="157">
        <v>3090.5536784000001</v>
      </c>
      <c r="M1077" s="92" t="s">
        <v>2711</v>
      </c>
      <c r="N1077" s="157">
        <v>289857830.795564</v>
      </c>
      <c r="O1077" s="92" t="s">
        <v>8067</v>
      </c>
    </row>
    <row r="1078" spans="1:15" ht="24" customHeight="1">
      <c r="A1078" s="92" t="s">
        <v>3903</v>
      </c>
      <c r="B1078" s="151" t="s">
        <v>1126</v>
      </c>
      <c r="C1078" s="151" t="s">
        <v>3904</v>
      </c>
      <c r="D1078" s="151" t="s">
        <v>1091</v>
      </c>
      <c r="E1078" s="152" t="s">
        <v>1312</v>
      </c>
      <c r="F1078" s="92" t="s">
        <v>2479</v>
      </c>
      <c r="G1078" s="92" t="s">
        <v>1093</v>
      </c>
      <c r="H1078" s="92" t="s">
        <v>8092</v>
      </c>
      <c r="I1078" s="92" t="s">
        <v>1093</v>
      </c>
      <c r="J1078" s="92" t="s">
        <v>8093</v>
      </c>
      <c r="K1078" s="92" t="s">
        <v>1093</v>
      </c>
      <c r="L1078" s="157">
        <v>3086.4</v>
      </c>
      <c r="M1078" s="92" t="s">
        <v>2711</v>
      </c>
      <c r="N1078" s="157">
        <v>289860917.19556397</v>
      </c>
      <c r="O1078" s="92" t="s">
        <v>8067</v>
      </c>
    </row>
    <row r="1079" spans="1:15" ht="24" customHeight="1">
      <c r="A1079" s="92" t="s">
        <v>3905</v>
      </c>
      <c r="B1079" s="151" t="s">
        <v>1126</v>
      </c>
      <c r="C1079" s="151" t="s">
        <v>3906</v>
      </c>
      <c r="D1079" s="151" t="s">
        <v>1091</v>
      </c>
      <c r="E1079" s="152" t="s">
        <v>1195</v>
      </c>
      <c r="F1079" s="92" t="s">
        <v>3907</v>
      </c>
      <c r="G1079" s="92" t="s">
        <v>1093</v>
      </c>
      <c r="H1079" s="92" t="s">
        <v>8094</v>
      </c>
      <c r="I1079" s="92" t="s">
        <v>1093</v>
      </c>
      <c r="J1079" s="92" t="s">
        <v>8095</v>
      </c>
      <c r="K1079" s="92" t="s">
        <v>1093</v>
      </c>
      <c r="L1079" s="157">
        <v>3081.9541851499998</v>
      </c>
      <c r="M1079" s="92" t="s">
        <v>2711</v>
      </c>
      <c r="N1079" s="157">
        <v>289863999.14974898</v>
      </c>
      <c r="O1079" s="92" t="s">
        <v>8067</v>
      </c>
    </row>
    <row r="1080" spans="1:15" ht="36" customHeight="1">
      <c r="A1080" s="92" t="s">
        <v>3908</v>
      </c>
      <c r="B1080" s="151" t="s">
        <v>1126</v>
      </c>
      <c r="C1080" s="151" t="s">
        <v>3909</v>
      </c>
      <c r="D1080" s="151" t="s">
        <v>1091</v>
      </c>
      <c r="E1080" s="152" t="s">
        <v>1195</v>
      </c>
      <c r="F1080" s="92" t="s">
        <v>3910</v>
      </c>
      <c r="G1080" s="92" t="s">
        <v>1093</v>
      </c>
      <c r="H1080" s="92" t="s">
        <v>8096</v>
      </c>
      <c r="I1080" s="92" t="s">
        <v>1093</v>
      </c>
      <c r="J1080" s="92" t="s">
        <v>8097</v>
      </c>
      <c r="K1080" s="92" t="s">
        <v>1093</v>
      </c>
      <c r="L1080" s="157">
        <v>3076.7695595999999</v>
      </c>
      <c r="M1080" s="92" t="s">
        <v>2711</v>
      </c>
      <c r="N1080" s="157">
        <v>289867075.91930902</v>
      </c>
      <c r="O1080" s="92" t="s">
        <v>8067</v>
      </c>
    </row>
    <row r="1081" spans="1:15" ht="24" customHeight="1">
      <c r="A1081" s="92" t="s">
        <v>3911</v>
      </c>
      <c r="B1081" s="151" t="s">
        <v>1089</v>
      </c>
      <c r="C1081" s="151" t="s">
        <v>3912</v>
      </c>
      <c r="D1081" s="151" t="s">
        <v>1091</v>
      </c>
      <c r="E1081" s="152" t="s">
        <v>1160</v>
      </c>
      <c r="F1081" s="92" t="s">
        <v>2573</v>
      </c>
      <c r="G1081" s="92" t="s">
        <v>1093</v>
      </c>
      <c r="H1081" s="92" t="s">
        <v>8098</v>
      </c>
      <c r="I1081" s="92" t="s">
        <v>1093</v>
      </c>
      <c r="J1081" s="92" t="s">
        <v>8099</v>
      </c>
      <c r="K1081" s="92" t="s">
        <v>1093</v>
      </c>
      <c r="L1081" s="157">
        <v>3061.1</v>
      </c>
      <c r="M1081" s="92" t="s">
        <v>2711</v>
      </c>
      <c r="N1081" s="157">
        <v>289870137.01930898</v>
      </c>
      <c r="O1081" s="92" t="s">
        <v>8085</v>
      </c>
    </row>
    <row r="1082" spans="1:15" ht="132" customHeight="1">
      <c r="A1082" s="92" t="s">
        <v>3710</v>
      </c>
      <c r="B1082" s="151" t="s">
        <v>1558</v>
      </c>
      <c r="C1082" s="151" t="s">
        <v>3711</v>
      </c>
      <c r="D1082" s="151" t="s">
        <v>1091</v>
      </c>
      <c r="E1082" s="152" t="s">
        <v>1225</v>
      </c>
      <c r="F1082" s="92" t="s">
        <v>3712</v>
      </c>
      <c r="G1082" s="92" t="s">
        <v>1093</v>
      </c>
      <c r="H1082" s="92" t="s">
        <v>7871</v>
      </c>
      <c r="I1082" s="92" t="s">
        <v>1093</v>
      </c>
      <c r="J1082" s="92" t="s">
        <v>8100</v>
      </c>
      <c r="K1082" s="92" t="s">
        <v>1093</v>
      </c>
      <c r="L1082" s="157">
        <v>3053.8684800000001</v>
      </c>
      <c r="M1082" s="92" t="s">
        <v>2711</v>
      </c>
      <c r="N1082" s="157">
        <v>289873190.88778901</v>
      </c>
      <c r="O1082" s="92" t="s">
        <v>8085</v>
      </c>
    </row>
    <row r="1083" spans="1:15" ht="24" customHeight="1">
      <c r="A1083" s="92" t="s">
        <v>3918</v>
      </c>
      <c r="B1083" s="151" t="s">
        <v>1126</v>
      </c>
      <c r="C1083" s="151" t="s">
        <v>3919</v>
      </c>
      <c r="D1083" s="151" t="s">
        <v>1091</v>
      </c>
      <c r="E1083" s="152" t="s">
        <v>3920</v>
      </c>
      <c r="F1083" s="92" t="s">
        <v>3921</v>
      </c>
      <c r="G1083" s="92" t="s">
        <v>1093</v>
      </c>
      <c r="H1083" s="92" t="s">
        <v>8101</v>
      </c>
      <c r="I1083" s="92" t="s">
        <v>1093</v>
      </c>
      <c r="J1083" s="92" t="s">
        <v>8102</v>
      </c>
      <c r="K1083" s="92" t="s">
        <v>1093</v>
      </c>
      <c r="L1083" s="157">
        <v>3024.45</v>
      </c>
      <c r="M1083" s="92" t="s">
        <v>2711</v>
      </c>
      <c r="N1083" s="157">
        <v>289876215.337789</v>
      </c>
      <c r="O1083" s="92" t="s">
        <v>8085</v>
      </c>
    </row>
    <row r="1084" spans="1:15" ht="60" customHeight="1">
      <c r="A1084" s="92" t="s">
        <v>3922</v>
      </c>
      <c r="B1084" s="151" t="s">
        <v>1126</v>
      </c>
      <c r="C1084" s="151" t="s">
        <v>3923</v>
      </c>
      <c r="D1084" s="151" t="s">
        <v>1091</v>
      </c>
      <c r="E1084" s="152" t="s">
        <v>1096</v>
      </c>
      <c r="F1084" s="92" t="s">
        <v>1520</v>
      </c>
      <c r="G1084" s="92" t="s">
        <v>1093</v>
      </c>
      <c r="H1084" s="92" t="s">
        <v>8103</v>
      </c>
      <c r="I1084" s="92" t="s">
        <v>1093</v>
      </c>
      <c r="J1084" s="92" t="s">
        <v>8104</v>
      </c>
      <c r="K1084" s="92" t="s">
        <v>1093</v>
      </c>
      <c r="L1084" s="157">
        <v>3010.8</v>
      </c>
      <c r="M1084" s="92" t="s">
        <v>2711</v>
      </c>
      <c r="N1084" s="157">
        <v>289879226.13778901</v>
      </c>
      <c r="O1084" s="92" t="s">
        <v>8085</v>
      </c>
    </row>
    <row r="1085" spans="1:15" ht="24" customHeight="1">
      <c r="A1085" s="92" t="s">
        <v>3924</v>
      </c>
      <c r="B1085" s="151" t="s">
        <v>1089</v>
      </c>
      <c r="C1085" s="151" t="s">
        <v>3925</v>
      </c>
      <c r="D1085" s="151" t="s">
        <v>1091</v>
      </c>
      <c r="E1085" s="152" t="s">
        <v>1109</v>
      </c>
      <c r="F1085" s="92" t="s">
        <v>1119</v>
      </c>
      <c r="G1085" s="92" t="s">
        <v>1093</v>
      </c>
      <c r="H1085" s="92" t="s">
        <v>8106</v>
      </c>
      <c r="I1085" s="92" t="s">
        <v>1093</v>
      </c>
      <c r="J1085" s="92" t="s">
        <v>8107</v>
      </c>
      <c r="K1085" s="92" t="s">
        <v>1093</v>
      </c>
      <c r="L1085" s="157">
        <v>3005.12</v>
      </c>
      <c r="M1085" s="92" t="s">
        <v>2711</v>
      </c>
      <c r="N1085" s="157">
        <v>289882231.25778902</v>
      </c>
      <c r="O1085" s="92" t="s">
        <v>8085</v>
      </c>
    </row>
    <row r="1086" spans="1:15" ht="24" customHeight="1">
      <c r="A1086" s="92" t="s">
        <v>3926</v>
      </c>
      <c r="B1086" s="151" t="s">
        <v>1089</v>
      </c>
      <c r="C1086" s="151" t="s">
        <v>3927</v>
      </c>
      <c r="D1086" s="151" t="s">
        <v>1091</v>
      </c>
      <c r="E1086" s="152" t="s">
        <v>1096</v>
      </c>
      <c r="F1086" s="92" t="s">
        <v>3826</v>
      </c>
      <c r="G1086" s="92" t="s">
        <v>1093</v>
      </c>
      <c r="H1086" s="92" t="s">
        <v>8108</v>
      </c>
      <c r="I1086" s="92" t="s">
        <v>1093</v>
      </c>
      <c r="J1086" s="92" t="s">
        <v>8109</v>
      </c>
      <c r="K1086" s="92" t="s">
        <v>1093</v>
      </c>
      <c r="L1086" s="157">
        <v>3002.3136</v>
      </c>
      <c r="M1086" s="92" t="s">
        <v>2711</v>
      </c>
      <c r="N1086" s="157">
        <v>289885233.57138902</v>
      </c>
      <c r="O1086" s="92" t="s">
        <v>8085</v>
      </c>
    </row>
    <row r="1087" spans="1:15" ht="24" customHeight="1">
      <c r="A1087" s="92" t="s">
        <v>3880</v>
      </c>
      <c r="B1087" s="151" t="s">
        <v>1089</v>
      </c>
      <c r="C1087" s="151" t="s">
        <v>3881</v>
      </c>
      <c r="D1087" s="151" t="s">
        <v>1095</v>
      </c>
      <c r="E1087" s="152" t="s">
        <v>1160</v>
      </c>
      <c r="F1087" s="92" t="s">
        <v>3882</v>
      </c>
      <c r="G1087" s="92" t="s">
        <v>1093</v>
      </c>
      <c r="H1087" s="92" t="s">
        <v>8110</v>
      </c>
      <c r="I1087" s="92" t="s">
        <v>1093</v>
      </c>
      <c r="J1087" s="92" t="s">
        <v>8111</v>
      </c>
      <c r="K1087" s="92" t="s">
        <v>1093</v>
      </c>
      <c r="L1087" s="157">
        <v>2998.08</v>
      </c>
      <c r="M1087" s="92" t="s">
        <v>2711</v>
      </c>
      <c r="N1087" s="157">
        <v>289888231.651389</v>
      </c>
      <c r="O1087" s="92" t="s">
        <v>8085</v>
      </c>
    </row>
    <row r="1088" spans="1:15" ht="24" customHeight="1">
      <c r="A1088" s="92" t="s">
        <v>3930</v>
      </c>
      <c r="B1088" s="151" t="s">
        <v>1089</v>
      </c>
      <c r="C1088" s="151" t="s">
        <v>3931</v>
      </c>
      <c r="D1088" s="151" t="s">
        <v>1091</v>
      </c>
      <c r="E1088" s="152" t="s">
        <v>1160</v>
      </c>
      <c r="F1088" s="92" t="s">
        <v>3579</v>
      </c>
      <c r="G1088" s="92" t="s">
        <v>1093</v>
      </c>
      <c r="H1088" s="92" t="s">
        <v>8112</v>
      </c>
      <c r="I1088" s="92" t="s">
        <v>1093</v>
      </c>
      <c r="J1088" s="92" t="s">
        <v>8113</v>
      </c>
      <c r="K1088" s="92" t="s">
        <v>1093</v>
      </c>
      <c r="L1088" s="157">
        <v>2987.6</v>
      </c>
      <c r="M1088" s="92" t="s">
        <v>2711</v>
      </c>
      <c r="N1088" s="157">
        <v>289891219.25138903</v>
      </c>
      <c r="O1088" s="92" t="s">
        <v>8085</v>
      </c>
    </row>
    <row r="1089" spans="1:15" ht="24" customHeight="1">
      <c r="A1089" s="92" t="s">
        <v>3888</v>
      </c>
      <c r="B1089" s="151" t="s">
        <v>1089</v>
      </c>
      <c r="C1089" s="151" t="s">
        <v>3889</v>
      </c>
      <c r="D1089" s="151" t="s">
        <v>1095</v>
      </c>
      <c r="E1089" s="152" t="s">
        <v>1137</v>
      </c>
      <c r="F1089" s="92" t="s">
        <v>1100</v>
      </c>
      <c r="G1089" s="92" t="s">
        <v>1093</v>
      </c>
      <c r="H1089" s="92" t="s">
        <v>8114</v>
      </c>
      <c r="I1089" s="92" t="s">
        <v>1093</v>
      </c>
      <c r="J1089" s="92" t="s">
        <v>8115</v>
      </c>
      <c r="K1089" s="92" t="s">
        <v>1093</v>
      </c>
      <c r="L1089" s="157">
        <v>2979.48</v>
      </c>
      <c r="M1089" s="92" t="s">
        <v>2711</v>
      </c>
      <c r="N1089" s="157">
        <v>289894198.73138899</v>
      </c>
      <c r="O1089" s="92" t="s">
        <v>8085</v>
      </c>
    </row>
    <row r="1090" spans="1:15" ht="24" customHeight="1">
      <c r="A1090" s="92" t="s">
        <v>3935</v>
      </c>
      <c r="B1090" s="151" t="s">
        <v>1126</v>
      </c>
      <c r="C1090" s="151" t="s">
        <v>3936</v>
      </c>
      <c r="D1090" s="151" t="s">
        <v>1091</v>
      </c>
      <c r="E1090" s="152" t="s">
        <v>1225</v>
      </c>
      <c r="F1090" s="92" t="s">
        <v>3937</v>
      </c>
      <c r="G1090" s="92" t="s">
        <v>1093</v>
      </c>
      <c r="H1090" s="92" t="s">
        <v>2039</v>
      </c>
      <c r="I1090" s="92" t="s">
        <v>1093</v>
      </c>
      <c r="J1090" s="92" t="s">
        <v>8116</v>
      </c>
      <c r="K1090" s="92" t="s">
        <v>1093</v>
      </c>
      <c r="L1090" s="157">
        <v>2977.4385591999999</v>
      </c>
      <c r="M1090" s="92" t="s">
        <v>2711</v>
      </c>
      <c r="N1090" s="157">
        <v>289897176.16994798</v>
      </c>
      <c r="O1090" s="92" t="s">
        <v>8085</v>
      </c>
    </row>
    <row r="1091" spans="1:15" ht="24" customHeight="1">
      <c r="A1091" s="92" t="s">
        <v>3938</v>
      </c>
      <c r="B1091" s="151" t="s">
        <v>1089</v>
      </c>
      <c r="C1091" s="151" t="s">
        <v>3939</v>
      </c>
      <c r="D1091" s="151" t="s">
        <v>1091</v>
      </c>
      <c r="E1091" s="152" t="s">
        <v>1109</v>
      </c>
      <c r="F1091" s="92" t="s">
        <v>2499</v>
      </c>
      <c r="G1091" s="92" t="s">
        <v>1093</v>
      </c>
      <c r="H1091" s="92" t="s">
        <v>8117</v>
      </c>
      <c r="I1091" s="92" t="s">
        <v>1093</v>
      </c>
      <c r="J1091" s="92" t="s">
        <v>8118</v>
      </c>
      <c r="K1091" s="92" t="s">
        <v>1093</v>
      </c>
      <c r="L1091" s="157">
        <v>2975.04</v>
      </c>
      <c r="M1091" s="92" t="s">
        <v>2711</v>
      </c>
      <c r="N1091" s="157">
        <v>289900151.209948</v>
      </c>
      <c r="O1091" s="92" t="s">
        <v>8105</v>
      </c>
    </row>
    <row r="1092" spans="1:15" ht="48" customHeight="1">
      <c r="A1092" s="92" t="s">
        <v>3568</v>
      </c>
      <c r="B1092" s="151" t="s">
        <v>1126</v>
      </c>
      <c r="C1092" s="151" t="s">
        <v>3569</v>
      </c>
      <c r="D1092" s="151" t="s">
        <v>1091</v>
      </c>
      <c r="E1092" s="152" t="s">
        <v>1429</v>
      </c>
      <c r="F1092" s="92" t="s">
        <v>8119</v>
      </c>
      <c r="G1092" s="92" t="s">
        <v>1093</v>
      </c>
      <c r="H1092" s="92" t="s">
        <v>8120</v>
      </c>
      <c r="I1092" s="92" t="s">
        <v>1093</v>
      </c>
      <c r="J1092" s="92" t="s">
        <v>8121</v>
      </c>
      <c r="K1092" s="92" t="s">
        <v>1093</v>
      </c>
      <c r="L1092" s="157">
        <v>2947.02120565</v>
      </c>
      <c r="M1092" s="92" t="s">
        <v>2711</v>
      </c>
      <c r="N1092" s="157">
        <v>289903098.23115402</v>
      </c>
      <c r="O1092" s="92" t="s">
        <v>8105</v>
      </c>
    </row>
    <row r="1093" spans="1:15" ht="36" customHeight="1">
      <c r="A1093" s="92" t="s">
        <v>8122</v>
      </c>
      <c r="B1093" s="151" t="s">
        <v>1558</v>
      </c>
      <c r="C1093" s="151" t="s">
        <v>8123</v>
      </c>
      <c r="D1093" s="151" t="s">
        <v>1091</v>
      </c>
      <c r="E1093" s="152" t="s">
        <v>1096</v>
      </c>
      <c r="F1093" s="92" t="s">
        <v>1712</v>
      </c>
      <c r="G1093" s="92" t="s">
        <v>1093</v>
      </c>
      <c r="H1093" s="92" t="s">
        <v>8124</v>
      </c>
      <c r="I1093" s="92" t="s">
        <v>1093</v>
      </c>
      <c r="J1093" s="92" t="s">
        <v>8125</v>
      </c>
      <c r="K1093" s="92" t="s">
        <v>1093</v>
      </c>
      <c r="L1093" s="157">
        <v>2933.4</v>
      </c>
      <c r="M1093" s="92" t="s">
        <v>2711</v>
      </c>
      <c r="N1093" s="157">
        <v>289906031.631154</v>
      </c>
      <c r="O1093" s="92" t="s">
        <v>8105</v>
      </c>
    </row>
    <row r="1094" spans="1:15" ht="24" customHeight="1">
      <c r="A1094" s="92" t="s">
        <v>3946</v>
      </c>
      <c r="B1094" s="151" t="s">
        <v>10311</v>
      </c>
      <c r="C1094" s="151" t="s">
        <v>3947</v>
      </c>
      <c r="D1094" s="151" t="s">
        <v>1091</v>
      </c>
      <c r="E1094" s="152" t="s">
        <v>1195</v>
      </c>
      <c r="F1094" s="92" t="s">
        <v>3948</v>
      </c>
      <c r="G1094" s="92" t="s">
        <v>1093</v>
      </c>
      <c r="H1094" s="92" t="s">
        <v>8126</v>
      </c>
      <c r="I1094" s="92" t="s">
        <v>1093</v>
      </c>
      <c r="J1094" s="92" t="s">
        <v>8127</v>
      </c>
      <c r="K1094" s="92" t="s">
        <v>1093</v>
      </c>
      <c r="L1094" s="157">
        <v>2932.6439999999998</v>
      </c>
      <c r="M1094" s="92" t="s">
        <v>2711</v>
      </c>
      <c r="N1094" s="157">
        <v>289908964.27515399</v>
      </c>
      <c r="O1094" s="92" t="s">
        <v>8105</v>
      </c>
    </row>
    <row r="1095" spans="1:15" ht="24" customHeight="1">
      <c r="A1095" s="92" t="s">
        <v>3955</v>
      </c>
      <c r="B1095" s="151" t="s">
        <v>1089</v>
      </c>
      <c r="C1095" s="151" t="s">
        <v>3956</v>
      </c>
      <c r="D1095" s="151" t="s">
        <v>1091</v>
      </c>
      <c r="E1095" s="152" t="s">
        <v>1109</v>
      </c>
      <c r="F1095" s="92" t="s">
        <v>3957</v>
      </c>
      <c r="G1095" s="92" t="s">
        <v>1093</v>
      </c>
      <c r="H1095" s="92" t="s">
        <v>4586</v>
      </c>
      <c r="I1095" s="92" t="s">
        <v>1093</v>
      </c>
      <c r="J1095" s="92" t="s">
        <v>8129</v>
      </c>
      <c r="K1095" s="92" t="s">
        <v>1093</v>
      </c>
      <c r="L1095" s="157">
        <v>2909.25</v>
      </c>
      <c r="M1095" s="92" t="s">
        <v>2711</v>
      </c>
      <c r="N1095" s="157">
        <v>289911873.52515399</v>
      </c>
      <c r="O1095" s="92" t="s">
        <v>8105</v>
      </c>
    </row>
    <row r="1096" spans="1:15" ht="60" customHeight="1">
      <c r="A1096" s="92" t="s">
        <v>3958</v>
      </c>
      <c r="B1096" s="151" t="s">
        <v>1126</v>
      </c>
      <c r="C1096" s="151" t="s">
        <v>3959</v>
      </c>
      <c r="D1096" s="151" t="s">
        <v>1091</v>
      </c>
      <c r="E1096" s="152" t="s">
        <v>1096</v>
      </c>
      <c r="F1096" s="92" t="s">
        <v>1157</v>
      </c>
      <c r="G1096" s="92" t="s">
        <v>1093</v>
      </c>
      <c r="H1096" s="92" t="s">
        <v>8130</v>
      </c>
      <c r="I1096" s="92" t="s">
        <v>1093</v>
      </c>
      <c r="J1096" s="92" t="s">
        <v>8131</v>
      </c>
      <c r="K1096" s="92" t="s">
        <v>1093</v>
      </c>
      <c r="L1096" s="157">
        <v>2899.12</v>
      </c>
      <c r="M1096" s="92" t="s">
        <v>2711</v>
      </c>
      <c r="N1096" s="157">
        <v>289914772.645154</v>
      </c>
      <c r="O1096" s="92" t="s">
        <v>8105</v>
      </c>
    </row>
    <row r="1097" spans="1:15" ht="24" customHeight="1">
      <c r="A1097" s="92" t="s">
        <v>3966</v>
      </c>
      <c r="B1097" s="151" t="s">
        <v>1126</v>
      </c>
      <c r="C1097" s="151" t="s">
        <v>3967</v>
      </c>
      <c r="D1097" s="151" t="s">
        <v>1091</v>
      </c>
      <c r="E1097" s="152" t="s">
        <v>1225</v>
      </c>
      <c r="F1097" s="92" t="s">
        <v>3968</v>
      </c>
      <c r="G1097" s="92" t="s">
        <v>1093</v>
      </c>
      <c r="H1097" s="92" t="s">
        <v>8132</v>
      </c>
      <c r="I1097" s="92" t="s">
        <v>1093</v>
      </c>
      <c r="J1097" s="92" t="s">
        <v>8133</v>
      </c>
      <c r="K1097" s="92" t="s">
        <v>1093</v>
      </c>
      <c r="L1097" s="157">
        <v>2872.6309040000001</v>
      </c>
      <c r="M1097" s="92" t="s">
        <v>2711</v>
      </c>
      <c r="N1097" s="157">
        <v>289917645.27605802</v>
      </c>
      <c r="O1097" s="92" t="s">
        <v>8105</v>
      </c>
    </row>
    <row r="1098" spans="1:15" ht="24" customHeight="1">
      <c r="A1098" s="92" t="s">
        <v>3969</v>
      </c>
      <c r="B1098" s="151" t="s">
        <v>1089</v>
      </c>
      <c r="C1098" s="151" t="s">
        <v>3970</v>
      </c>
      <c r="D1098" s="151" t="s">
        <v>1091</v>
      </c>
      <c r="E1098" s="152" t="s">
        <v>1344</v>
      </c>
      <c r="F1098" s="92" t="s">
        <v>3971</v>
      </c>
      <c r="G1098" s="92" t="s">
        <v>1093</v>
      </c>
      <c r="H1098" s="92" t="s">
        <v>5732</v>
      </c>
      <c r="I1098" s="92" t="s">
        <v>1093</v>
      </c>
      <c r="J1098" s="92" t="s">
        <v>8134</v>
      </c>
      <c r="K1098" s="92" t="s">
        <v>1093</v>
      </c>
      <c r="L1098" s="157">
        <v>2870</v>
      </c>
      <c r="M1098" s="92" t="s">
        <v>2711</v>
      </c>
      <c r="N1098" s="157">
        <v>289920515.27605802</v>
      </c>
      <c r="O1098" s="92" t="s">
        <v>8105</v>
      </c>
    </row>
    <row r="1099" spans="1:15" ht="72" customHeight="1">
      <c r="A1099" s="92" t="s">
        <v>3972</v>
      </c>
      <c r="B1099" s="151" t="s">
        <v>1558</v>
      </c>
      <c r="C1099" s="151" t="s">
        <v>3973</v>
      </c>
      <c r="D1099" s="151" t="s">
        <v>1091</v>
      </c>
      <c r="E1099" s="152" t="s">
        <v>1096</v>
      </c>
      <c r="F1099" s="92" t="s">
        <v>3974</v>
      </c>
      <c r="G1099" s="92" t="s">
        <v>1093</v>
      </c>
      <c r="H1099" s="92" t="s">
        <v>8135</v>
      </c>
      <c r="I1099" s="92" t="s">
        <v>1093</v>
      </c>
      <c r="J1099" s="92" t="s">
        <v>8136</v>
      </c>
      <c r="K1099" s="92" t="s">
        <v>1093</v>
      </c>
      <c r="L1099" s="157">
        <v>2868.7568000000001</v>
      </c>
      <c r="M1099" s="92" t="s">
        <v>2711</v>
      </c>
      <c r="N1099" s="157">
        <v>289923384.03285801</v>
      </c>
      <c r="O1099" s="92" t="s">
        <v>8105</v>
      </c>
    </row>
    <row r="1100" spans="1:15" ht="24" customHeight="1">
      <c r="A1100" s="92" t="s">
        <v>3696</v>
      </c>
      <c r="B1100" s="151" t="s">
        <v>1558</v>
      </c>
      <c r="C1100" s="151" t="s">
        <v>3697</v>
      </c>
      <c r="D1100" s="151" t="s">
        <v>1091</v>
      </c>
      <c r="E1100" s="152" t="s">
        <v>1195</v>
      </c>
      <c r="F1100" s="92" t="s">
        <v>3698</v>
      </c>
      <c r="G1100" s="92" t="s">
        <v>1093</v>
      </c>
      <c r="H1100" s="92" t="s">
        <v>5767</v>
      </c>
      <c r="I1100" s="92" t="s">
        <v>1093</v>
      </c>
      <c r="J1100" s="92" t="s">
        <v>8137</v>
      </c>
      <c r="K1100" s="92" t="s">
        <v>1093</v>
      </c>
      <c r="L1100" s="157">
        <v>2865.68</v>
      </c>
      <c r="M1100" s="92" t="s">
        <v>2711</v>
      </c>
      <c r="N1100" s="157">
        <v>289926249.71285802</v>
      </c>
      <c r="O1100" s="92" t="s">
        <v>8105</v>
      </c>
    </row>
    <row r="1101" spans="1:15" ht="36" customHeight="1">
      <c r="A1101" s="92" t="s">
        <v>3975</v>
      </c>
      <c r="B1101" s="151" t="s">
        <v>1126</v>
      </c>
      <c r="C1101" s="151" t="s">
        <v>3976</v>
      </c>
      <c r="D1101" s="151" t="s">
        <v>1091</v>
      </c>
      <c r="E1101" s="152" t="s">
        <v>1096</v>
      </c>
      <c r="F1101" s="92" t="s">
        <v>1157</v>
      </c>
      <c r="G1101" s="92" t="s">
        <v>1093</v>
      </c>
      <c r="H1101" s="92" t="s">
        <v>7368</v>
      </c>
      <c r="I1101" s="92" t="s">
        <v>1093</v>
      </c>
      <c r="J1101" s="92" t="s">
        <v>8138</v>
      </c>
      <c r="K1101" s="92" t="s">
        <v>1093</v>
      </c>
      <c r="L1101" s="157">
        <v>2861.84</v>
      </c>
      <c r="M1101" s="92" t="s">
        <v>2711</v>
      </c>
      <c r="N1101" s="157">
        <v>289929111.552858</v>
      </c>
      <c r="O1101" s="92" t="s">
        <v>8128</v>
      </c>
    </row>
    <row r="1102" spans="1:15" ht="24" customHeight="1">
      <c r="A1102" s="92" t="s">
        <v>4181</v>
      </c>
      <c r="B1102" s="151" t="s">
        <v>1558</v>
      </c>
      <c r="C1102" s="151" t="s">
        <v>4182</v>
      </c>
      <c r="D1102" s="151" t="s">
        <v>1091</v>
      </c>
      <c r="E1102" s="152" t="s">
        <v>1225</v>
      </c>
      <c r="F1102" s="92" t="s">
        <v>4183</v>
      </c>
      <c r="G1102" s="92" t="s">
        <v>1093</v>
      </c>
      <c r="H1102" s="92" t="s">
        <v>3815</v>
      </c>
      <c r="I1102" s="92" t="s">
        <v>1093</v>
      </c>
      <c r="J1102" s="92" t="s">
        <v>8139</v>
      </c>
      <c r="K1102" s="92" t="s">
        <v>1093</v>
      </c>
      <c r="L1102" s="157">
        <v>2860.3528299999998</v>
      </c>
      <c r="M1102" s="92" t="s">
        <v>2711</v>
      </c>
      <c r="N1102" s="157">
        <v>289931971.90568799</v>
      </c>
      <c r="O1102" s="92" t="s">
        <v>8128</v>
      </c>
    </row>
    <row r="1103" spans="1:15" ht="24" customHeight="1">
      <c r="A1103" s="92" t="s">
        <v>3977</v>
      </c>
      <c r="B1103" s="151" t="s">
        <v>1101</v>
      </c>
      <c r="C1103" s="151" t="s">
        <v>3978</v>
      </c>
      <c r="D1103" s="151" t="s">
        <v>513</v>
      </c>
      <c r="E1103" s="152" t="s">
        <v>1096</v>
      </c>
      <c r="F1103" s="92" t="s">
        <v>8140</v>
      </c>
      <c r="G1103" s="92" t="s">
        <v>8141</v>
      </c>
      <c r="H1103" s="92" t="s">
        <v>8142</v>
      </c>
      <c r="I1103" s="92" t="s">
        <v>8143</v>
      </c>
      <c r="J1103" s="92" t="s">
        <v>8144</v>
      </c>
      <c r="K1103" s="92" t="s">
        <v>8145</v>
      </c>
      <c r="L1103" s="157">
        <v>2860.0153479048654</v>
      </c>
      <c r="M1103" s="92" t="s">
        <v>2711</v>
      </c>
      <c r="N1103" s="157">
        <v>289934831.92103601</v>
      </c>
      <c r="O1103" s="92" t="s">
        <v>8128</v>
      </c>
    </row>
    <row r="1104" spans="1:15" ht="24" customHeight="1">
      <c r="A1104" s="92" t="s">
        <v>3984</v>
      </c>
      <c r="B1104" s="151" t="s">
        <v>1126</v>
      </c>
      <c r="C1104" s="151" t="s">
        <v>3985</v>
      </c>
      <c r="D1104" s="151" t="s">
        <v>1091</v>
      </c>
      <c r="E1104" s="152" t="s">
        <v>1225</v>
      </c>
      <c r="F1104" s="92" t="s">
        <v>3986</v>
      </c>
      <c r="G1104" s="92" t="s">
        <v>1093</v>
      </c>
      <c r="H1104" s="92" t="s">
        <v>8146</v>
      </c>
      <c r="I1104" s="92" t="s">
        <v>1093</v>
      </c>
      <c r="J1104" s="92" t="s">
        <v>8147</v>
      </c>
      <c r="K1104" s="92" t="s">
        <v>1093</v>
      </c>
      <c r="L1104" s="157">
        <v>2845.11447</v>
      </c>
      <c r="M1104" s="92" t="s">
        <v>2711</v>
      </c>
      <c r="N1104" s="157">
        <v>289937677.03550601</v>
      </c>
      <c r="O1104" s="92" t="s">
        <v>8128</v>
      </c>
    </row>
    <row r="1105" spans="1:15" ht="24" customHeight="1">
      <c r="A1105" s="92" t="s">
        <v>3982</v>
      </c>
      <c r="B1105" s="151" t="s">
        <v>1126</v>
      </c>
      <c r="C1105" s="151" t="s">
        <v>3983</v>
      </c>
      <c r="D1105" s="151" t="s">
        <v>1091</v>
      </c>
      <c r="E1105" s="152" t="s">
        <v>1096</v>
      </c>
      <c r="F1105" s="92" t="s">
        <v>1605</v>
      </c>
      <c r="G1105" s="92" t="s">
        <v>1093</v>
      </c>
      <c r="H1105" s="92" t="s">
        <v>8148</v>
      </c>
      <c r="I1105" s="92" t="s">
        <v>1093</v>
      </c>
      <c r="J1105" s="92" t="s">
        <v>8149</v>
      </c>
      <c r="K1105" s="92" t="s">
        <v>1093</v>
      </c>
      <c r="L1105" s="157">
        <v>2843.7</v>
      </c>
      <c r="M1105" s="92" t="s">
        <v>2711</v>
      </c>
      <c r="N1105" s="157">
        <v>289940520.735506</v>
      </c>
      <c r="O1105" s="92" t="s">
        <v>8128</v>
      </c>
    </row>
    <row r="1106" spans="1:15" ht="24" customHeight="1">
      <c r="A1106" s="92" t="s">
        <v>4070</v>
      </c>
      <c r="B1106" s="151" t="s">
        <v>1101</v>
      </c>
      <c r="C1106" s="151" t="s">
        <v>4071</v>
      </c>
      <c r="D1106" s="151" t="s">
        <v>1091</v>
      </c>
      <c r="E1106" s="152" t="s">
        <v>1167</v>
      </c>
      <c r="F1106" s="92" t="s">
        <v>4072</v>
      </c>
      <c r="G1106" s="92" t="s">
        <v>1093</v>
      </c>
      <c r="H1106" s="92" t="s">
        <v>4627</v>
      </c>
      <c r="I1106" s="92" t="s">
        <v>1093</v>
      </c>
      <c r="J1106" s="92" t="s">
        <v>8151</v>
      </c>
      <c r="K1106" s="92" t="s">
        <v>1093</v>
      </c>
      <c r="L1106" s="157">
        <v>2821.7756749710002</v>
      </c>
      <c r="M1106" s="92" t="s">
        <v>2711</v>
      </c>
      <c r="N1106" s="157">
        <v>289943342.511181</v>
      </c>
      <c r="O1106" s="92" t="s">
        <v>8128</v>
      </c>
    </row>
    <row r="1107" spans="1:15" ht="24" customHeight="1">
      <c r="A1107" s="92" t="s">
        <v>8152</v>
      </c>
      <c r="B1107" s="151" t="s">
        <v>1101</v>
      </c>
      <c r="C1107" s="151" t="s">
        <v>8153</v>
      </c>
      <c r="D1107" s="151" t="s">
        <v>1127</v>
      </c>
      <c r="E1107" s="152" t="s">
        <v>508</v>
      </c>
      <c r="F1107" s="92" t="s">
        <v>10029</v>
      </c>
      <c r="G1107" s="92" t="s">
        <v>1093</v>
      </c>
      <c r="H1107" s="92" t="s">
        <v>8154</v>
      </c>
      <c r="I1107" s="92" t="s">
        <v>1093</v>
      </c>
      <c r="J1107" s="92" t="s">
        <v>10030</v>
      </c>
      <c r="K1107" s="92" t="s">
        <v>1093</v>
      </c>
      <c r="L1107" s="157">
        <v>2786.60442400791</v>
      </c>
      <c r="M1107" s="92" t="s">
        <v>2711</v>
      </c>
      <c r="N1107" s="157">
        <v>289946129.115605</v>
      </c>
      <c r="O1107" s="92" t="s">
        <v>8128</v>
      </c>
    </row>
    <row r="1108" spans="1:15" ht="24" customHeight="1">
      <c r="A1108" s="92" t="s">
        <v>3989</v>
      </c>
      <c r="B1108" s="151" t="s">
        <v>1558</v>
      </c>
      <c r="C1108" s="151" t="s">
        <v>3990</v>
      </c>
      <c r="D1108" s="151" t="s">
        <v>1091</v>
      </c>
      <c r="E1108" s="152" t="s">
        <v>1096</v>
      </c>
      <c r="F1108" s="92" t="s">
        <v>3316</v>
      </c>
      <c r="G1108" s="92" t="s">
        <v>1093</v>
      </c>
      <c r="H1108" s="92" t="s">
        <v>8155</v>
      </c>
      <c r="I1108" s="92" t="s">
        <v>1093</v>
      </c>
      <c r="J1108" s="92" t="s">
        <v>8156</v>
      </c>
      <c r="K1108" s="92" t="s">
        <v>1093</v>
      </c>
      <c r="L1108" s="157">
        <v>2785.3</v>
      </c>
      <c r="M1108" s="92" t="s">
        <v>2711</v>
      </c>
      <c r="N1108" s="157">
        <v>289948914.41560501</v>
      </c>
      <c r="O1108" s="92" t="s">
        <v>8128</v>
      </c>
    </row>
    <row r="1109" spans="1:15" ht="36" customHeight="1">
      <c r="A1109" s="92" t="s">
        <v>3991</v>
      </c>
      <c r="B1109" s="151" t="s">
        <v>1126</v>
      </c>
      <c r="C1109" s="151" t="s">
        <v>3992</v>
      </c>
      <c r="D1109" s="151" t="s">
        <v>513</v>
      </c>
      <c r="E1109" s="152" t="s">
        <v>1498</v>
      </c>
      <c r="F1109" s="92" t="s">
        <v>1100</v>
      </c>
      <c r="G1109" s="92" t="s">
        <v>1093</v>
      </c>
      <c r="H1109" s="92" t="s">
        <v>8157</v>
      </c>
      <c r="I1109" s="92" t="s">
        <v>1093</v>
      </c>
      <c r="J1109" s="92" t="s">
        <v>8158</v>
      </c>
      <c r="K1109" s="92" t="s">
        <v>1093</v>
      </c>
      <c r="L1109" s="157">
        <v>2775</v>
      </c>
      <c r="M1109" s="92" t="s">
        <v>2711</v>
      </c>
      <c r="N1109" s="157">
        <v>289951689.41560501</v>
      </c>
      <c r="O1109" s="92" t="s">
        <v>8128</v>
      </c>
    </row>
    <row r="1110" spans="1:15" ht="24" customHeight="1">
      <c r="A1110" s="92" t="s">
        <v>4000</v>
      </c>
      <c r="B1110" s="151" t="s">
        <v>1089</v>
      </c>
      <c r="C1110" s="151" t="s">
        <v>4001</v>
      </c>
      <c r="D1110" s="151" t="s">
        <v>1091</v>
      </c>
      <c r="E1110" s="152" t="s">
        <v>1109</v>
      </c>
      <c r="F1110" s="92" t="s">
        <v>4002</v>
      </c>
      <c r="G1110" s="92" t="s">
        <v>1093</v>
      </c>
      <c r="H1110" s="92" t="s">
        <v>8159</v>
      </c>
      <c r="I1110" s="92" t="s">
        <v>1093</v>
      </c>
      <c r="J1110" s="92" t="s">
        <v>8160</v>
      </c>
      <c r="K1110" s="92" t="s">
        <v>1093</v>
      </c>
      <c r="L1110" s="157">
        <v>2707.2</v>
      </c>
      <c r="M1110" s="92" t="s">
        <v>2711</v>
      </c>
      <c r="N1110" s="157">
        <v>289954396.615605</v>
      </c>
      <c r="O1110" s="92" t="s">
        <v>8128</v>
      </c>
    </row>
    <row r="1111" spans="1:15" ht="24" customHeight="1">
      <c r="A1111" s="92" t="s">
        <v>4003</v>
      </c>
      <c r="B1111" s="151" t="s">
        <v>1089</v>
      </c>
      <c r="C1111" s="151" t="s">
        <v>4004</v>
      </c>
      <c r="D1111" s="151" t="s">
        <v>1091</v>
      </c>
      <c r="E1111" s="152" t="s">
        <v>1344</v>
      </c>
      <c r="F1111" s="92" t="s">
        <v>2510</v>
      </c>
      <c r="G1111" s="92" t="s">
        <v>1093</v>
      </c>
      <c r="H1111" s="92" t="s">
        <v>8161</v>
      </c>
      <c r="I1111" s="92" t="s">
        <v>1093</v>
      </c>
      <c r="J1111" s="92" t="s">
        <v>8162</v>
      </c>
      <c r="K1111" s="92" t="s">
        <v>1093</v>
      </c>
      <c r="L1111" s="157">
        <v>2695.5</v>
      </c>
      <c r="M1111" s="92" t="s">
        <v>2711</v>
      </c>
      <c r="N1111" s="157">
        <v>289957092.115605</v>
      </c>
      <c r="O1111" s="92" t="s">
        <v>8150</v>
      </c>
    </row>
    <row r="1112" spans="1:15" ht="24" customHeight="1">
      <c r="A1112" s="92" t="s">
        <v>4076</v>
      </c>
      <c r="B1112" s="151" t="s">
        <v>1089</v>
      </c>
      <c r="C1112" s="151" t="s">
        <v>4077</v>
      </c>
      <c r="D1112" s="151" t="s">
        <v>1095</v>
      </c>
      <c r="E1112" s="152" t="s">
        <v>1096</v>
      </c>
      <c r="F1112" s="92" t="s">
        <v>3316</v>
      </c>
      <c r="G1112" s="92" t="s">
        <v>1093</v>
      </c>
      <c r="H1112" s="92" t="s">
        <v>4078</v>
      </c>
      <c r="I1112" s="92" t="s">
        <v>1093</v>
      </c>
      <c r="J1112" s="92" t="s">
        <v>4079</v>
      </c>
      <c r="K1112" s="92" t="s">
        <v>1093</v>
      </c>
      <c r="L1112" s="157">
        <v>2695</v>
      </c>
      <c r="M1112" s="92" t="s">
        <v>2711</v>
      </c>
      <c r="N1112" s="157">
        <v>289959787.115605</v>
      </c>
      <c r="O1112" s="92" t="s">
        <v>8150</v>
      </c>
    </row>
    <row r="1113" spans="1:15" ht="48" customHeight="1">
      <c r="A1113" s="92" t="s">
        <v>4065</v>
      </c>
      <c r="B1113" s="151" t="s">
        <v>1101</v>
      </c>
      <c r="C1113" s="151" t="s">
        <v>4066</v>
      </c>
      <c r="D1113" s="151" t="s">
        <v>1091</v>
      </c>
      <c r="E1113" s="152" t="s">
        <v>1167</v>
      </c>
      <c r="F1113" s="92" t="s">
        <v>8163</v>
      </c>
      <c r="G1113" s="92" t="s">
        <v>1093</v>
      </c>
      <c r="H1113" s="92" t="s">
        <v>8164</v>
      </c>
      <c r="I1113" s="92" t="s">
        <v>1093</v>
      </c>
      <c r="J1113" s="92" t="s">
        <v>8165</v>
      </c>
      <c r="K1113" s="92" t="s">
        <v>1093</v>
      </c>
      <c r="L1113" s="157">
        <v>2690.5020939863998</v>
      </c>
      <c r="M1113" s="92" t="s">
        <v>2711</v>
      </c>
      <c r="N1113" s="157">
        <v>289962477.61769903</v>
      </c>
      <c r="O1113" s="92" t="s">
        <v>8150</v>
      </c>
    </row>
    <row r="1114" spans="1:15" ht="36" customHeight="1">
      <c r="A1114" s="92" t="s">
        <v>4005</v>
      </c>
      <c r="B1114" s="151" t="s">
        <v>1558</v>
      </c>
      <c r="C1114" s="151" t="s">
        <v>4006</v>
      </c>
      <c r="D1114" s="151" t="s">
        <v>1091</v>
      </c>
      <c r="E1114" s="152" t="s">
        <v>1137</v>
      </c>
      <c r="F1114" s="92" t="s">
        <v>4007</v>
      </c>
      <c r="G1114" s="92" t="s">
        <v>1093</v>
      </c>
      <c r="H1114" s="92" t="s">
        <v>6166</v>
      </c>
      <c r="I1114" s="92" t="s">
        <v>1093</v>
      </c>
      <c r="J1114" s="92" t="s">
        <v>8166</v>
      </c>
      <c r="K1114" s="92" t="s">
        <v>1093</v>
      </c>
      <c r="L1114" s="157">
        <v>2680</v>
      </c>
      <c r="M1114" s="92" t="s">
        <v>2711</v>
      </c>
      <c r="N1114" s="157">
        <v>289965157.61769903</v>
      </c>
      <c r="O1114" s="92" t="s">
        <v>8150</v>
      </c>
    </row>
    <row r="1115" spans="1:15" ht="24" customHeight="1">
      <c r="A1115" s="92" t="s">
        <v>3979</v>
      </c>
      <c r="B1115" s="151" t="s">
        <v>1921</v>
      </c>
      <c r="C1115" s="151" t="s">
        <v>3980</v>
      </c>
      <c r="D1115" s="151" t="s">
        <v>1095</v>
      </c>
      <c r="E1115" s="152" t="s">
        <v>1109</v>
      </c>
      <c r="F1115" s="92" t="s">
        <v>7722</v>
      </c>
      <c r="G1115" s="92" t="s">
        <v>1093</v>
      </c>
      <c r="H1115" s="92" t="s">
        <v>8167</v>
      </c>
      <c r="I1115" s="92" t="s">
        <v>1093</v>
      </c>
      <c r="J1115" s="92" t="s">
        <v>8168</v>
      </c>
      <c r="K1115" s="92" t="s">
        <v>1093</v>
      </c>
      <c r="L1115" s="157">
        <v>2677.9097350000002</v>
      </c>
      <c r="M1115" s="92" t="s">
        <v>2711</v>
      </c>
      <c r="N1115" s="157">
        <v>289967835.52743399</v>
      </c>
      <c r="O1115" s="92" t="s">
        <v>8150</v>
      </c>
    </row>
    <row r="1116" spans="1:15" ht="48" customHeight="1">
      <c r="A1116" s="92" t="s">
        <v>4008</v>
      </c>
      <c r="B1116" s="151" t="s">
        <v>1126</v>
      </c>
      <c r="C1116" s="151" t="s">
        <v>4009</v>
      </c>
      <c r="D1116" s="151" t="s">
        <v>1091</v>
      </c>
      <c r="E1116" s="152" t="s">
        <v>1195</v>
      </c>
      <c r="F1116" s="92" t="s">
        <v>4010</v>
      </c>
      <c r="G1116" s="92" t="s">
        <v>1093</v>
      </c>
      <c r="H1116" s="92" t="s">
        <v>8169</v>
      </c>
      <c r="I1116" s="92" t="s">
        <v>1093</v>
      </c>
      <c r="J1116" s="92" t="s">
        <v>8170</v>
      </c>
      <c r="K1116" s="92" t="s">
        <v>1093</v>
      </c>
      <c r="L1116" s="157">
        <v>2673.2353440000002</v>
      </c>
      <c r="M1116" s="92" t="s">
        <v>2711</v>
      </c>
      <c r="N1116" s="157">
        <v>289970508.76277798</v>
      </c>
      <c r="O1116" s="92" t="s">
        <v>8150</v>
      </c>
    </row>
    <row r="1117" spans="1:15" ht="24" customHeight="1">
      <c r="A1117" s="92" t="s">
        <v>4013</v>
      </c>
      <c r="B1117" s="151" t="s">
        <v>1126</v>
      </c>
      <c r="C1117" s="151" t="s">
        <v>4014</v>
      </c>
      <c r="D1117" s="151" t="s">
        <v>1091</v>
      </c>
      <c r="E1117" s="152" t="s">
        <v>1096</v>
      </c>
      <c r="F1117" s="92" t="s">
        <v>4015</v>
      </c>
      <c r="G1117" s="92" t="s">
        <v>1093</v>
      </c>
      <c r="H1117" s="92" t="s">
        <v>8172</v>
      </c>
      <c r="I1117" s="92" t="s">
        <v>1093</v>
      </c>
      <c r="J1117" s="92" t="s">
        <v>8173</v>
      </c>
      <c r="K1117" s="92" t="s">
        <v>1093</v>
      </c>
      <c r="L1117" s="157">
        <v>2662.8</v>
      </c>
      <c r="M1117" s="92" t="s">
        <v>2711</v>
      </c>
      <c r="N1117" s="157">
        <v>289973171.562778</v>
      </c>
      <c r="O1117" s="92" t="s">
        <v>8150</v>
      </c>
    </row>
    <row r="1118" spans="1:15" ht="48" customHeight="1">
      <c r="A1118" s="92" t="s">
        <v>3886</v>
      </c>
      <c r="B1118" s="151" t="s">
        <v>1126</v>
      </c>
      <c r="C1118" s="151" t="s">
        <v>3887</v>
      </c>
      <c r="D1118" s="151" t="s">
        <v>513</v>
      </c>
      <c r="E1118" s="152" t="s">
        <v>254</v>
      </c>
      <c r="F1118" s="92" t="s">
        <v>7985</v>
      </c>
      <c r="G1118" s="92" t="s">
        <v>1093</v>
      </c>
      <c r="H1118" s="92" t="s">
        <v>5509</v>
      </c>
      <c r="I1118" s="92" t="s">
        <v>1093</v>
      </c>
      <c r="J1118" s="92" t="s">
        <v>8174</v>
      </c>
      <c r="K1118" s="92" t="s">
        <v>1093</v>
      </c>
      <c r="L1118" s="157">
        <v>2646.4283228600002</v>
      </c>
      <c r="M1118" s="92" t="s">
        <v>2711</v>
      </c>
      <c r="N1118" s="157">
        <v>289975817.99110103</v>
      </c>
      <c r="O1118" s="92" t="s">
        <v>8150</v>
      </c>
    </row>
    <row r="1119" spans="1:15" ht="24" customHeight="1">
      <c r="A1119" s="92" t="s">
        <v>4056</v>
      </c>
      <c r="B1119" s="151" t="s">
        <v>1101</v>
      </c>
      <c r="C1119" s="151" t="s">
        <v>4057</v>
      </c>
      <c r="D1119" s="151" t="s">
        <v>1091</v>
      </c>
      <c r="E1119" s="152" t="s">
        <v>1109</v>
      </c>
      <c r="F1119" s="92" t="s">
        <v>4058</v>
      </c>
      <c r="G1119" s="92" t="s">
        <v>1093</v>
      </c>
      <c r="H1119" s="92" t="s">
        <v>3815</v>
      </c>
      <c r="I1119" s="92" t="s">
        <v>1093</v>
      </c>
      <c r="J1119" s="92" t="s">
        <v>8175</v>
      </c>
      <c r="K1119" s="92" t="s">
        <v>1093</v>
      </c>
      <c r="L1119" s="157">
        <v>2644.931904</v>
      </c>
      <c r="M1119" s="92" t="s">
        <v>2711</v>
      </c>
      <c r="N1119" s="157">
        <v>289978462.92300498</v>
      </c>
      <c r="O1119" s="92" t="s">
        <v>8150</v>
      </c>
    </row>
    <row r="1120" spans="1:15" ht="24" customHeight="1">
      <c r="A1120" s="92" t="s">
        <v>4016</v>
      </c>
      <c r="B1120" s="151" t="s">
        <v>1089</v>
      </c>
      <c r="C1120" s="151" t="s">
        <v>4017</v>
      </c>
      <c r="D1120" s="151" t="s">
        <v>1091</v>
      </c>
      <c r="E1120" s="152" t="s">
        <v>1109</v>
      </c>
      <c r="F1120" s="92" t="s">
        <v>1097</v>
      </c>
      <c r="G1120" s="92" t="s">
        <v>1093</v>
      </c>
      <c r="H1120" s="92" t="s">
        <v>8176</v>
      </c>
      <c r="I1120" s="92" t="s">
        <v>1093</v>
      </c>
      <c r="J1120" s="92" t="s">
        <v>8176</v>
      </c>
      <c r="K1120" s="92" t="s">
        <v>1093</v>
      </c>
      <c r="L1120" s="157">
        <v>2641.79</v>
      </c>
      <c r="M1120" s="92" t="s">
        <v>2711</v>
      </c>
      <c r="N1120" s="157">
        <v>289981104.71300501</v>
      </c>
      <c r="O1120" s="92" t="s">
        <v>8150</v>
      </c>
    </row>
    <row r="1121" spans="1:15" ht="36" customHeight="1">
      <c r="A1121" s="92" t="s">
        <v>4040</v>
      </c>
      <c r="B1121" s="151" t="s">
        <v>1101</v>
      </c>
      <c r="C1121" s="151" t="s">
        <v>4041</v>
      </c>
      <c r="D1121" s="151" t="s">
        <v>1091</v>
      </c>
      <c r="E1121" s="152" t="s">
        <v>1167</v>
      </c>
      <c r="F1121" s="92" t="s">
        <v>4042</v>
      </c>
      <c r="G1121" s="92" t="s">
        <v>1093</v>
      </c>
      <c r="H1121" s="92" t="s">
        <v>6629</v>
      </c>
      <c r="I1121" s="92" t="s">
        <v>1093</v>
      </c>
      <c r="J1121" s="92" t="s">
        <v>8177</v>
      </c>
      <c r="K1121" s="92" t="s">
        <v>1093</v>
      </c>
      <c r="L1121" s="157">
        <v>2621.2997631759999</v>
      </c>
      <c r="M1121" s="92" t="s">
        <v>2711</v>
      </c>
      <c r="N1121" s="157">
        <v>289983726.01276797</v>
      </c>
      <c r="O1121" s="92" t="s">
        <v>8150</v>
      </c>
    </row>
    <row r="1122" spans="1:15" ht="24" customHeight="1">
      <c r="A1122" s="92" t="s">
        <v>596</v>
      </c>
      <c r="B1122" s="151" t="s">
        <v>1101</v>
      </c>
      <c r="C1122" s="151" t="s">
        <v>597</v>
      </c>
      <c r="D1122" s="151" t="s">
        <v>513</v>
      </c>
      <c r="E1122" s="152" t="s">
        <v>1096</v>
      </c>
      <c r="F1122" s="92" t="s">
        <v>8178</v>
      </c>
      <c r="G1122" s="92" t="s">
        <v>534</v>
      </c>
      <c r="H1122" s="92" t="s">
        <v>8179</v>
      </c>
      <c r="I1122" s="92" t="s">
        <v>8180</v>
      </c>
      <c r="J1122" s="92" t="s">
        <v>8181</v>
      </c>
      <c r="K1122" s="92" t="s">
        <v>1217</v>
      </c>
      <c r="L1122" s="157">
        <v>2616.8626392915598</v>
      </c>
      <c r="M1122" s="92" t="s">
        <v>2711</v>
      </c>
      <c r="N1122" s="157">
        <v>289986342.87540698</v>
      </c>
      <c r="O1122" s="92" t="s">
        <v>8171</v>
      </c>
    </row>
    <row r="1123" spans="1:15" ht="24" customHeight="1">
      <c r="A1123" s="92" t="s">
        <v>3997</v>
      </c>
      <c r="B1123" s="151" t="s">
        <v>1089</v>
      </c>
      <c r="C1123" s="151" t="s">
        <v>3998</v>
      </c>
      <c r="D1123" s="151" t="s">
        <v>1095</v>
      </c>
      <c r="E1123" s="152" t="s">
        <v>1160</v>
      </c>
      <c r="F1123" s="92" t="s">
        <v>3999</v>
      </c>
      <c r="G1123" s="92" t="s">
        <v>1093</v>
      </c>
      <c r="H1123" s="92" t="s">
        <v>2237</v>
      </c>
      <c r="I1123" s="92" t="s">
        <v>1093</v>
      </c>
      <c r="J1123" s="92" t="s">
        <v>8182</v>
      </c>
      <c r="K1123" s="92" t="s">
        <v>1093</v>
      </c>
      <c r="L1123" s="157">
        <v>2604.6125000000002</v>
      </c>
      <c r="M1123" s="92" t="s">
        <v>2711</v>
      </c>
      <c r="N1123" s="157">
        <v>289988947.48790699</v>
      </c>
      <c r="O1123" s="92" t="s">
        <v>8171</v>
      </c>
    </row>
    <row r="1124" spans="1:15" ht="96" customHeight="1">
      <c r="A1124" s="92" t="s">
        <v>4021</v>
      </c>
      <c r="B1124" s="151" t="s">
        <v>1126</v>
      </c>
      <c r="C1124" s="151" t="s">
        <v>4022</v>
      </c>
      <c r="D1124" s="151" t="s">
        <v>1091</v>
      </c>
      <c r="E1124" s="152" t="s">
        <v>1225</v>
      </c>
      <c r="F1124" s="92" t="s">
        <v>4023</v>
      </c>
      <c r="G1124" s="92" t="s">
        <v>1093</v>
      </c>
      <c r="H1124" s="92" t="s">
        <v>8183</v>
      </c>
      <c r="I1124" s="92" t="s">
        <v>1093</v>
      </c>
      <c r="J1124" s="92" t="s">
        <v>8184</v>
      </c>
      <c r="K1124" s="92" t="s">
        <v>1093</v>
      </c>
      <c r="L1124" s="157">
        <v>2595.5203999999999</v>
      </c>
      <c r="M1124" s="92" t="s">
        <v>2711</v>
      </c>
      <c r="N1124" s="157">
        <v>289991543.00830698</v>
      </c>
      <c r="O1124" s="92" t="s">
        <v>8171</v>
      </c>
    </row>
    <row r="1125" spans="1:15" ht="24" customHeight="1">
      <c r="A1125" s="92" t="s">
        <v>4024</v>
      </c>
      <c r="B1125" s="151" t="s">
        <v>1101</v>
      </c>
      <c r="C1125" s="151" t="s">
        <v>4025</v>
      </c>
      <c r="D1125" s="151" t="s">
        <v>1091</v>
      </c>
      <c r="E1125" s="152" t="s">
        <v>1109</v>
      </c>
      <c r="F1125" s="92" t="s">
        <v>4026</v>
      </c>
      <c r="G1125" s="92" t="s">
        <v>1093</v>
      </c>
      <c r="H1125" s="92" t="s">
        <v>8185</v>
      </c>
      <c r="I1125" s="92" t="s">
        <v>1093</v>
      </c>
      <c r="J1125" s="92" t="s">
        <v>8186</v>
      </c>
      <c r="K1125" s="92" t="s">
        <v>1093</v>
      </c>
      <c r="L1125" s="157">
        <v>2585.3877167999999</v>
      </c>
      <c r="M1125" s="92" t="s">
        <v>2711</v>
      </c>
      <c r="N1125" s="157">
        <v>289994128.39602399</v>
      </c>
      <c r="O1125" s="92" t="s">
        <v>8171</v>
      </c>
    </row>
    <row r="1126" spans="1:15" ht="60" customHeight="1">
      <c r="A1126" s="92" t="s">
        <v>4018</v>
      </c>
      <c r="B1126" s="151" t="s">
        <v>1126</v>
      </c>
      <c r="C1126" s="151" t="s">
        <v>4019</v>
      </c>
      <c r="D1126" s="151" t="s">
        <v>1091</v>
      </c>
      <c r="E1126" s="152" t="s">
        <v>1225</v>
      </c>
      <c r="F1126" s="92" t="s">
        <v>10031</v>
      </c>
      <c r="G1126" s="92" t="s">
        <v>1093</v>
      </c>
      <c r="H1126" s="92" t="s">
        <v>1892</v>
      </c>
      <c r="I1126" s="92" t="s">
        <v>1093</v>
      </c>
      <c r="J1126" s="92" t="s">
        <v>10032</v>
      </c>
      <c r="K1126" s="92" t="s">
        <v>1093</v>
      </c>
      <c r="L1126" s="157">
        <v>2585.1449456999999</v>
      </c>
      <c r="M1126" s="92" t="s">
        <v>2711</v>
      </c>
      <c r="N1126" s="157">
        <v>289996713.54097003</v>
      </c>
      <c r="O1126" s="92" t="s">
        <v>8171</v>
      </c>
    </row>
    <row r="1127" spans="1:15" ht="168" customHeight="1">
      <c r="A1127" s="92" t="s">
        <v>4027</v>
      </c>
      <c r="B1127" s="151" t="s">
        <v>1126</v>
      </c>
      <c r="C1127" s="151" t="s">
        <v>4028</v>
      </c>
      <c r="D1127" s="151" t="s">
        <v>1091</v>
      </c>
      <c r="E1127" s="152" t="s">
        <v>1096</v>
      </c>
      <c r="F1127" s="92" t="s">
        <v>4029</v>
      </c>
      <c r="G1127" s="92" t="s">
        <v>1093</v>
      </c>
      <c r="H1127" s="92" t="s">
        <v>1789</v>
      </c>
      <c r="I1127" s="92" t="s">
        <v>1093</v>
      </c>
      <c r="J1127" s="92" t="s">
        <v>8187</v>
      </c>
      <c r="K1127" s="92" t="s">
        <v>1093</v>
      </c>
      <c r="L1127" s="157">
        <v>2577.2870400000002</v>
      </c>
      <c r="M1127" s="92" t="s">
        <v>2711</v>
      </c>
      <c r="N1127" s="157">
        <v>289999290.82801002</v>
      </c>
      <c r="O1127" s="92" t="s">
        <v>8171</v>
      </c>
    </row>
    <row r="1128" spans="1:15" ht="24" customHeight="1">
      <c r="A1128" s="92" t="s">
        <v>4031</v>
      </c>
      <c r="B1128" s="151" t="s">
        <v>1126</v>
      </c>
      <c r="C1128" s="151" t="s">
        <v>4032</v>
      </c>
      <c r="D1128" s="151" t="s">
        <v>1091</v>
      </c>
      <c r="E1128" s="152" t="s">
        <v>1096</v>
      </c>
      <c r="F1128" s="92" t="s">
        <v>1796</v>
      </c>
      <c r="G1128" s="92" t="s">
        <v>1093</v>
      </c>
      <c r="H1128" s="92" t="s">
        <v>8189</v>
      </c>
      <c r="I1128" s="92" t="s">
        <v>1093</v>
      </c>
      <c r="J1128" s="92" t="s">
        <v>8190</v>
      </c>
      <c r="K1128" s="92" t="s">
        <v>1093</v>
      </c>
      <c r="L1128" s="157">
        <v>2568.6999999999998</v>
      </c>
      <c r="M1128" s="92" t="s">
        <v>2711</v>
      </c>
      <c r="N1128" s="157">
        <v>290001859.52801001</v>
      </c>
      <c r="O1128" s="92" t="s">
        <v>8171</v>
      </c>
    </row>
    <row r="1129" spans="1:15" ht="24" customHeight="1">
      <c r="A1129" s="92" t="s">
        <v>4033</v>
      </c>
      <c r="B1129" s="151" t="s">
        <v>1126</v>
      </c>
      <c r="C1129" s="151" t="s">
        <v>4034</v>
      </c>
      <c r="D1129" s="151" t="s">
        <v>1091</v>
      </c>
      <c r="E1129" s="152" t="s">
        <v>1096</v>
      </c>
      <c r="F1129" s="92" t="s">
        <v>2499</v>
      </c>
      <c r="G1129" s="92" t="s">
        <v>1093</v>
      </c>
      <c r="H1129" s="92" t="s">
        <v>8191</v>
      </c>
      <c r="I1129" s="92" t="s">
        <v>1093</v>
      </c>
      <c r="J1129" s="92" t="s">
        <v>8192</v>
      </c>
      <c r="K1129" s="92" t="s">
        <v>1093</v>
      </c>
      <c r="L1129" s="157">
        <v>2568.2399999999998</v>
      </c>
      <c r="M1129" s="92" t="s">
        <v>2711</v>
      </c>
      <c r="N1129" s="157">
        <v>290004427.76801002</v>
      </c>
      <c r="O1129" s="92" t="s">
        <v>8171</v>
      </c>
    </row>
    <row r="1130" spans="1:15" ht="24" customHeight="1">
      <c r="A1130" s="92" t="s">
        <v>4035</v>
      </c>
      <c r="B1130" s="151" t="s">
        <v>1921</v>
      </c>
      <c r="C1130" s="151" t="s">
        <v>4036</v>
      </c>
      <c r="D1130" s="151" t="s">
        <v>1091</v>
      </c>
      <c r="E1130" s="152" t="s">
        <v>1109</v>
      </c>
      <c r="F1130" s="92" t="s">
        <v>3725</v>
      </c>
      <c r="G1130" s="92" t="s">
        <v>1093</v>
      </c>
      <c r="H1130" s="92" t="s">
        <v>8193</v>
      </c>
      <c r="I1130" s="92" t="s">
        <v>1093</v>
      </c>
      <c r="J1130" s="92" t="s">
        <v>8194</v>
      </c>
      <c r="K1130" s="92" t="s">
        <v>1093</v>
      </c>
      <c r="L1130" s="157">
        <v>2563.1999999999998</v>
      </c>
      <c r="M1130" s="92" t="s">
        <v>2711</v>
      </c>
      <c r="N1130" s="157">
        <v>290006990.96801001</v>
      </c>
      <c r="O1130" s="92" t="s">
        <v>8171</v>
      </c>
    </row>
    <row r="1131" spans="1:15" ht="48" customHeight="1">
      <c r="A1131" s="92" t="s">
        <v>4037</v>
      </c>
      <c r="B1131" s="151" t="s">
        <v>1126</v>
      </c>
      <c r="C1131" s="151" t="s">
        <v>4038</v>
      </c>
      <c r="D1131" s="151" t="s">
        <v>1091</v>
      </c>
      <c r="E1131" s="152" t="s">
        <v>1096</v>
      </c>
      <c r="F1131" s="92" t="s">
        <v>3722</v>
      </c>
      <c r="G1131" s="92" t="s">
        <v>1093</v>
      </c>
      <c r="H1131" s="92" t="s">
        <v>8195</v>
      </c>
      <c r="I1131" s="92" t="s">
        <v>1093</v>
      </c>
      <c r="J1131" s="92" t="s">
        <v>8196</v>
      </c>
      <c r="K1131" s="92" t="s">
        <v>1093</v>
      </c>
      <c r="L1131" s="157">
        <v>2556.5100000000002</v>
      </c>
      <c r="M1131" s="92" t="s">
        <v>2711</v>
      </c>
      <c r="N1131" s="157">
        <v>290009547.47801</v>
      </c>
      <c r="O1131" s="92" t="s">
        <v>8171</v>
      </c>
    </row>
    <row r="1132" spans="1:15" ht="24" customHeight="1">
      <c r="A1132" s="92" t="s">
        <v>4043</v>
      </c>
      <c r="B1132" s="151" t="s">
        <v>1126</v>
      </c>
      <c r="C1132" s="151" t="s">
        <v>4044</v>
      </c>
      <c r="D1132" s="151" t="s">
        <v>1091</v>
      </c>
      <c r="E1132" s="152" t="s">
        <v>1096</v>
      </c>
      <c r="F1132" s="92" t="s">
        <v>3722</v>
      </c>
      <c r="G1132" s="92" t="s">
        <v>1093</v>
      </c>
      <c r="H1132" s="92" t="s">
        <v>8197</v>
      </c>
      <c r="I1132" s="92" t="s">
        <v>1093</v>
      </c>
      <c r="J1132" s="92" t="s">
        <v>8198</v>
      </c>
      <c r="K1132" s="92" t="s">
        <v>1093</v>
      </c>
      <c r="L1132" s="157">
        <v>2522.19</v>
      </c>
      <c r="M1132" s="92" t="s">
        <v>2711</v>
      </c>
      <c r="N1132" s="157">
        <v>290012069.66801</v>
      </c>
      <c r="O1132" s="92" t="s">
        <v>8171</v>
      </c>
    </row>
    <row r="1133" spans="1:15" ht="24" customHeight="1">
      <c r="A1133" s="92" t="s">
        <v>3113</v>
      </c>
      <c r="B1133" s="151" t="s">
        <v>1126</v>
      </c>
      <c r="C1133" s="151" t="s">
        <v>3114</v>
      </c>
      <c r="D1133" s="151" t="s">
        <v>513</v>
      </c>
      <c r="E1133" s="152" t="s">
        <v>1096</v>
      </c>
      <c r="F1133" s="92" t="s">
        <v>8199</v>
      </c>
      <c r="G1133" s="92" t="s">
        <v>1093</v>
      </c>
      <c r="H1133" s="92" t="s">
        <v>8200</v>
      </c>
      <c r="I1133" s="92" t="s">
        <v>1093</v>
      </c>
      <c r="J1133" s="92" t="s">
        <v>8201</v>
      </c>
      <c r="K1133" s="92" t="s">
        <v>1093</v>
      </c>
      <c r="L1133" s="157">
        <v>2518.1527802199998</v>
      </c>
      <c r="M1133" s="92" t="s">
        <v>2711</v>
      </c>
      <c r="N1133" s="157">
        <v>290014587.82078999</v>
      </c>
      <c r="O1133" s="92" t="s">
        <v>8171</v>
      </c>
    </row>
    <row r="1134" spans="1:15" ht="24" customHeight="1">
      <c r="A1134" s="92" t="s">
        <v>4011</v>
      </c>
      <c r="B1134" s="151" t="s">
        <v>1089</v>
      </c>
      <c r="C1134" s="151" t="s">
        <v>2731</v>
      </c>
      <c r="D1134" s="151" t="s">
        <v>1095</v>
      </c>
      <c r="E1134" s="152" t="s">
        <v>1109</v>
      </c>
      <c r="F1134" s="92" t="s">
        <v>4012</v>
      </c>
      <c r="G1134" s="92" t="s">
        <v>1093</v>
      </c>
      <c r="H1134" s="92" t="s">
        <v>5883</v>
      </c>
      <c r="I1134" s="92" t="s">
        <v>1093</v>
      </c>
      <c r="J1134" s="92" t="s">
        <v>8202</v>
      </c>
      <c r="K1134" s="92" t="s">
        <v>1093</v>
      </c>
      <c r="L1134" s="157">
        <v>2518.04</v>
      </c>
      <c r="M1134" s="92" t="s">
        <v>2711</v>
      </c>
      <c r="N1134" s="157">
        <v>290017105.86079001</v>
      </c>
      <c r="O1134" s="92" t="s">
        <v>8188</v>
      </c>
    </row>
    <row r="1135" spans="1:15" ht="24" customHeight="1">
      <c r="A1135" s="92" t="s">
        <v>3916</v>
      </c>
      <c r="B1135" s="151" t="s">
        <v>1126</v>
      </c>
      <c r="C1135" s="151" t="s">
        <v>3917</v>
      </c>
      <c r="D1135" s="151" t="s">
        <v>513</v>
      </c>
      <c r="E1135" s="152" t="s">
        <v>1096</v>
      </c>
      <c r="F1135" s="92" t="s">
        <v>8203</v>
      </c>
      <c r="G1135" s="92" t="s">
        <v>1093</v>
      </c>
      <c r="H1135" s="92" t="s">
        <v>8204</v>
      </c>
      <c r="I1135" s="92" t="s">
        <v>1093</v>
      </c>
      <c r="J1135" s="92" t="s">
        <v>8205</v>
      </c>
      <c r="K1135" s="92" t="s">
        <v>1093</v>
      </c>
      <c r="L1135" s="157">
        <v>2505.659234968</v>
      </c>
      <c r="M1135" s="92" t="s">
        <v>2711</v>
      </c>
      <c r="N1135" s="157">
        <v>290019611.52002501</v>
      </c>
      <c r="O1135" s="92" t="s">
        <v>8188</v>
      </c>
    </row>
    <row r="1136" spans="1:15" ht="24" customHeight="1">
      <c r="A1136" s="92" t="s">
        <v>4120</v>
      </c>
      <c r="B1136" s="151" t="s">
        <v>1089</v>
      </c>
      <c r="C1136" s="151" t="s">
        <v>4121</v>
      </c>
      <c r="D1136" s="151" t="s">
        <v>1311</v>
      </c>
      <c r="E1136" s="152" t="s">
        <v>1312</v>
      </c>
      <c r="F1136" s="92" t="s">
        <v>1119</v>
      </c>
      <c r="G1136" s="92" t="s">
        <v>1093</v>
      </c>
      <c r="H1136" s="92" t="s">
        <v>4122</v>
      </c>
      <c r="I1136" s="92" t="s">
        <v>1093</v>
      </c>
      <c r="J1136" s="92" t="s">
        <v>4123</v>
      </c>
      <c r="K1136" s="92" t="s">
        <v>1093</v>
      </c>
      <c r="L1136" s="157">
        <v>2495.92</v>
      </c>
      <c r="M1136" s="92" t="s">
        <v>2711</v>
      </c>
      <c r="N1136" s="157">
        <v>290022107.44002497</v>
      </c>
      <c r="O1136" s="92" t="s">
        <v>8188</v>
      </c>
    </row>
    <row r="1137" spans="1:15" ht="36" customHeight="1">
      <c r="A1137" s="92" t="s">
        <v>3636</v>
      </c>
      <c r="B1137" s="151" t="s">
        <v>1126</v>
      </c>
      <c r="C1137" s="151" t="s">
        <v>3637</v>
      </c>
      <c r="D1137" s="151" t="s">
        <v>513</v>
      </c>
      <c r="E1137" s="152" t="s">
        <v>1096</v>
      </c>
      <c r="F1137" s="92" t="s">
        <v>8206</v>
      </c>
      <c r="G1137" s="92" t="s">
        <v>1093</v>
      </c>
      <c r="H1137" s="92" t="s">
        <v>8207</v>
      </c>
      <c r="I1137" s="92" t="s">
        <v>1093</v>
      </c>
      <c r="J1137" s="92" t="s">
        <v>8208</v>
      </c>
      <c r="K1137" s="92" t="s">
        <v>1093</v>
      </c>
      <c r="L1137" s="157">
        <v>2491.6198387650002</v>
      </c>
      <c r="M1137" s="92" t="s">
        <v>2711</v>
      </c>
      <c r="N1137" s="157">
        <v>290024599.05986398</v>
      </c>
      <c r="O1137" s="92" t="s">
        <v>8188</v>
      </c>
    </row>
    <row r="1138" spans="1:15" ht="24" customHeight="1">
      <c r="A1138" s="92" t="s">
        <v>4047</v>
      </c>
      <c r="B1138" s="151" t="s">
        <v>1126</v>
      </c>
      <c r="C1138" s="151" t="s">
        <v>4048</v>
      </c>
      <c r="D1138" s="151" t="s">
        <v>513</v>
      </c>
      <c r="E1138" s="152" t="s">
        <v>1096</v>
      </c>
      <c r="F1138" s="92" t="s">
        <v>4049</v>
      </c>
      <c r="G1138" s="92" t="s">
        <v>1093</v>
      </c>
      <c r="H1138" s="92" t="s">
        <v>4205</v>
      </c>
      <c r="I1138" s="92" t="s">
        <v>1093</v>
      </c>
      <c r="J1138" s="92" t="s">
        <v>8209</v>
      </c>
      <c r="K1138" s="92" t="s">
        <v>1093</v>
      </c>
      <c r="L1138" s="157">
        <v>2483.5900320000001</v>
      </c>
      <c r="M1138" s="92" t="s">
        <v>2711</v>
      </c>
      <c r="N1138" s="157">
        <v>290027082.64989603</v>
      </c>
      <c r="O1138" s="92" t="s">
        <v>8188</v>
      </c>
    </row>
    <row r="1139" spans="1:15" ht="24" customHeight="1">
      <c r="A1139" s="92" t="s">
        <v>4045</v>
      </c>
      <c r="B1139" s="151" t="s">
        <v>1089</v>
      </c>
      <c r="C1139" s="151" t="s">
        <v>4046</v>
      </c>
      <c r="D1139" s="151" t="s">
        <v>1091</v>
      </c>
      <c r="E1139" s="152" t="s">
        <v>1195</v>
      </c>
      <c r="F1139" s="92" t="s">
        <v>1733</v>
      </c>
      <c r="G1139" s="92" t="s">
        <v>1093</v>
      </c>
      <c r="H1139" s="92" t="s">
        <v>7736</v>
      </c>
      <c r="I1139" s="92" t="s">
        <v>1093</v>
      </c>
      <c r="J1139" s="92" t="s">
        <v>8210</v>
      </c>
      <c r="K1139" s="92" t="s">
        <v>1093</v>
      </c>
      <c r="L1139" s="157">
        <v>2480.4</v>
      </c>
      <c r="M1139" s="92" t="s">
        <v>2711</v>
      </c>
      <c r="N1139" s="157">
        <v>290029563.049896</v>
      </c>
      <c r="O1139" s="92" t="s">
        <v>8188</v>
      </c>
    </row>
    <row r="1140" spans="1:15" ht="24" customHeight="1">
      <c r="A1140" s="92" t="s">
        <v>4051</v>
      </c>
      <c r="B1140" s="151" t="s">
        <v>1558</v>
      </c>
      <c r="C1140" s="151" t="s">
        <v>4052</v>
      </c>
      <c r="D1140" s="151" t="s">
        <v>1091</v>
      </c>
      <c r="E1140" s="152" t="s">
        <v>1096</v>
      </c>
      <c r="F1140" s="92" t="s">
        <v>3489</v>
      </c>
      <c r="G1140" s="92" t="s">
        <v>1093</v>
      </c>
      <c r="H1140" s="92" t="s">
        <v>2341</v>
      </c>
      <c r="I1140" s="92" t="s">
        <v>1093</v>
      </c>
      <c r="J1140" s="92" t="s">
        <v>8212</v>
      </c>
      <c r="K1140" s="92" t="s">
        <v>1093</v>
      </c>
      <c r="L1140" s="157">
        <v>2476.9</v>
      </c>
      <c r="M1140" s="92" t="s">
        <v>2711</v>
      </c>
      <c r="N1140" s="157">
        <v>290032039.94989598</v>
      </c>
      <c r="O1140" s="92" t="s">
        <v>8188</v>
      </c>
    </row>
    <row r="1141" spans="1:15" ht="24" customHeight="1">
      <c r="A1141" s="92" t="s">
        <v>4054</v>
      </c>
      <c r="B1141" s="151" t="s">
        <v>1089</v>
      </c>
      <c r="C1141" s="151" t="s">
        <v>4055</v>
      </c>
      <c r="D1141" s="151" t="s">
        <v>1091</v>
      </c>
      <c r="E1141" s="152" t="s">
        <v>1109</v>
      </c>
      <c r="F1141" s="92" t="s">
        <v>1097</v>
      </c>
      <c r="G1141" s="92" t="s">
        <v>1093</v>
      </c>
      <c r="H1141" s="92" t="s">
        <v>8213</v>
      </c>
      <c r="I1141" s="92" t="s">
        <v>1093</v>
      </c>
      <c r="J1141" s="92" t="s">
        <v>8213</v>
      </c>
      <c r="K1141" s="92" t="s">
        <v>1093</v>
      </c>
      <c r="L1141" s="157">
        <v>2467.58</v>
      </c>
      <c r="M1141" s="92" t="s">
        <v>2711</v>
      </c>
      <c r="N1141" s="157">
        <v>290034507.52989602</v>
      </c>
      <c r="O1141" s="92" t="s">
        <v>8188</v>
      </c>
    </row>
    <row r="1142" spans="1:15" ht="24" customHeight="1">
      <c r="A1142" s="92" t="s">
        <v>3618</v>
      </c>
      <c r="B1142" s="151" t="s">
        <v>1558</v>
      </c>
      <c r="C1142" s="151" t="s">
        <v>3619</v>
      </c>
      <c r="D1142" s="151" t="s">
        <v>1091</v>
      </c>
      <c r="E1142" s="152" t="s">
        <v>1096</v>
      </c>
      <c r="F1142" s="92" t="s">
        <v>3620</v>
      </c>
      <c r="G1142" s="92" t="s">
        <v>1093</v>
      </c>
      <c r="H1142" s="92" t="s">
        <v>5587</v>
      </c>
      <c r="I1142" s="92" t="s">
        <v>1093</v>
      </c>
      <c r="J1142" s="92" t="s">
        <v>8214</v>
      </c>
      <c r="K1142" s="92" t="s">
        <v>1093</v>
      </c>
      <c r="L1142" s="157">
        <v>2462.4</v>
      </c>
      <c r="M1142" s="92" t="s">
        <v>2711</v>
      </c>
      <c r="N1142" s="157">
        <v>290036969.929896</v>
      </c>
      <c r="O1142" s="92" t="s">
        <v>8188</v>
      </c>
    </row>
    <row r="1143" spans="1:15" ht="36" customHeight="1">
      <c r="A1143" s="92" t="s">
        <v>4060</v>
      </c>
      <c r="B1143" s="151" t="s">
        <v>1089</v>
      </c>
      <c r="C1143" s="151" t="s">
        <v>4061</v>
      </c>
      <c r="D1143" s="151" t="s">
        <v>1091</v>
      </c>
      <c r="E1143" s="152" t="s">
        <v>1160</v>
      </c>
      <c r="F1143" s="92" t="s">
        <v>3756</v>
      </c>
      <c r="G1143" s="92" t="s">
        <v>1093</v>
      </c>
      <c r="H1143" s="92" t="s">
        <v>4939</v>
      </c>
      <c r="I1143" s="92" t="s">
        <v>1093</v>
      </c>
      <c r="J1143" s="92" t="s">
        <v>8215</v>
      </c>
      <c r="K1143" s="92" t="s">
        <v>1093</v>
      </c>
      <c r="L1143" s="157">
        <v>2453.6</v>
      </c>
      <c r="M1143" s="92" t="s">
        <v>2711</v>
      </c>
      <c r="N1143" s="157">
        <v>290039423.52989602</v>
      </c>
      <c r="O1143" s="92" t="s">
        <v>8188</v>
      </c>
    </row>
    <row r="1144" spans="1:15" ht="24" customHeight="1">
      <c r="A1144" s="92" t="s">
        <v>4062</v>
      </c>
      <c r="B1144" s="151" t="s">
        <v>1126</v>
      </c>
      <c r="C1144" s="151" t="s">
        <v>4063</v>
      </c>
      <c r="D1144" s="151" t="s">
        <v>1091</v>
      </c>
      <c r="E1144" s="152" t="s">
        <v>1195</v>
      </c>
      <c r="F1144" s="92" t="s">
        <v>4064</v>
      </c>
      <c r="G1144" s="92" t="s">
        <v>1093</v>
      </c>
      <c r="H1144" s="92" t="s">
        <v>8216</v>
      </c>
      <c r="I1144" s="92" t="s">
        <v>1093</v>
      </c>
      <c r="J1144" s="92" t="s">
        <v>8217</v>
      </c>
      <c r="K1144" s="92" t="s">
        <v>1093</v>
      </c>
      <c r="L1144" s="157">
        <v>2441.34</v>
      </c>
      <c r="M1144" s="92" t="s">
        <v>2711</v>
      </c>
      <c r="N1144" s="157">
        <v>290041864.86989599</v>
      </c>
      <c r="O1144" s="92" t="s">
        <v>8188</v>
      </c>
    </row>
    <row r="1145" spans="1:15" ht="24" customHeight="1">
      <c r="A1145" s="92" t="s">
        <v>8218</v>
      </c>
      <c r="B1145" s="151" t="s">
        <v>1101</v>
      </c>
      <c r="C1145" s="151" t="s">
        <v>8219</v>
      </c>
      <c r="D1145" s="151" t="s">
        <v>513</v>
      </c>
      <c r="E1145" s="152" t="s">
        <v>1096</v>
      </c>
      <c r="F1145" s="92" t="s">
        <v>8220</v>
      </c>
      <c r="G1145" s="92" t="s">
        <v>8221</v>
      </c>
      <c r="H1145" s="92" t="s">
        <v>8222</v>
      </c>
      <c r="I1145" s="92" t="s">
        <v>8223</v>
      </c>
      <c r="J1145" s="92" t="s">
        <v>8224</v>
      </c>
      <c r="K1145" s="92" t="s">
        <v>8225</v>
      </c>
      <c r="L1145" s="157">
        <v>2416.1939389600002</v>
      </c>
      <c r="M1145" s="92" t="s">
        <v>2711</v>
      </c>
      <c r="N1145" s="157">
        <v>290044281.06383502</v>
      </c>
      <c r="O1145" s="92" t="s">
        <v>8211</v>
      </c>
    </row>
    <row r="1146" spans="1:15" ht="72" customHeight="1">
      <c r="A1146" s="92" t="s">
        <v>8226</v>
      </c>
      <c r="B1146" s="151" t="s">
        <v>1558</v>
      </c>
      <c r="C1146" s="151" t="s">
        <v>8227</v>
      </c>
      <c r="D1146" s="151" t="s">
        <v>1091</v>
      </c>
      <c r="E1146" s="152" t="s">
        <v>1096</v>
      </c>
      <c r="F1146" s="92" t="s">
        <v>2710</v>
      </c>
      <c r="G1146" s="92" t="s">
        <v>1093</v>
      </c>
      <c r="H1146" s="92" t="s">
        <v>7670</v>
      </c>
      <c r="I1146" s="92" t="s">
        <v>1093</v>
      </c>
      <c r="J1146" s="92" t="s">
        <v>8228</v>
      </c>
      <c r="K1146" s="92" t="s">
        <v>1093</v>
      </c>
      <c r="L1146" s="157">
        <v>2400</v>
      </c>
      <c r="M1146" s="92" t="s">
        <v>2711</v>
      </c>
      <c r="N1146" s="157">
        <v>290046681.06383502</v>
      </c>
      <c r="O1146" s="92" t="s">
        <v>8211</v>
      </c>
    </row>
    <row r="1147" spans="1:15" ht="24" customHeight="1">
      <c r="A1147" s="92" t="s">
        <v>4039</v>
      </c>
      <c r="B1147" s="151" t="s">
        <v>1089</v>
      </c>
      <c r="C1147" s="151" t="s">
        <v>2357</v>
      </c>
      <c r="D1147" s="151" t="s">
        <v>1095</v>
      </c>
      <c r="E1147" s="152" t="s">
        <v>1109</v>
      </c>
      <c r="F1147" s="92" t="s">
        <v>1520</v>
      </c>
      <c r="G1147" s="92" t="s">
        <v>1093</v>
      </c>
      <c r="H1147" s="92" t="s">
        <v>6166</v>
      </c>
      <c r="I1147" s="92" t="s">
        <v>1093</v>
      </c>
      <c r="J1147" s="92" t="s">
        <v>8228</v>
      </c>
      <c r="K1147" s="92" t="s">
        <v>1093</v>
      </c>
      <c r="L1147" s="157">
        <v>2400</v>
      </c>
      <c r="M1147" s="92" t="s">
        <v>2711</v>
      </c>
      <c r="N1147" s="157">
        <v>290049081.06383502</v>
      </c>
      <c r="O1147" s="92" t="s">
        <v>8211</v>
      </c>
    </row>
    <row r="1148" spans="1:15" ht="36" customHeight="1">
      <c r="A1148" s="92" t="s">
        <v>4067</v>
      </c>
      <c r="B1148" s="151" t="s">
        <v>1126</v>
      </c>
      <c r="C1148" s="151" t="s">
        <v>4068</v>
      </c>
      <c r="D1148" s="151" t="s">
        <v>1091</v>
      </c>
      <c r="E1148" s="152" t="s">
        <v>1195</v>
      </c>
      <c r="F1148" s="92" t="s">
        <v>4069</v>
      </c>
      <c r="G1148" s="92" t="s">
        <v>1093</v>
      </c>
      <c r="H1148" s="92" t="s">
        <v>8229</v>
      </c>
      <c r="I1148" s="92" t="s">
        <v>1093</v>
      </c>
      <c r="J1148" s="92" t="s">
        <v>8230</v>
      </c>
      <c r="K1148" s="92" t="s">
        <v>1093</v>
      </c>
      <c r="L1148" s="157">
        <v>2372.7550080000001</v>
      </c>
      <c r="M1148" s="92" t="s">
        <v>2711</v>
      </c>
      <c r="N1148" s="157">
        <v>290051453.81884301</v>
      </c>
      <c r="O1148" s="92" t="s">
        <v>8211</v>
      </c>
    </row>
    <row r="1149" spans="1:15" ht="24" customHeight="1">
      <c r="A1149" s="92" t="s">
        <v>4074</v>
      </c>
      <c r="B1149" s="151" t="s">
        <v>1089</v>
      </c>
      <c r="C1149" s="151" t="s">
        <v>4075</v>
      </c>
      <c r="D1149" s="151" t="s">
        <v>1091</v>
      </c>
      <c r="E1149" s="152" t="s">
        <v>1160</v>
      </c>
      <c r="F1149" s="92" t="s">
        <v>2475</v>
      </c>
      <c r="G1149" s="92" t="s">
        <v>1093</v>
      </c>
      <c r="H1149" s="92" t="s">
        <v>8231</v>
      </c>
      <c r="I1149" s="92" t="s">
        <v>1093</v>
      </c>
      <c r="J1149" s="92" t="s">
        <v>8232</v>
      </c>
      <c r="K1149" s="92" t="s">
        <v>1093</v>
      </c>
      <c r="L1149" s="157">
        <v>2340</v>
      </c>
      <c r="M1149" s="92" t="s">
        <v>2711</v>
      </c>
      <c r="N1149" s="157">
        <v>290053793.81884301</v>
      </c>
      <c r="O1149" s="92" t="s">
        <v>8211</v>
      </c>
    </row>
    <row r="1150" spans="1:15" ht="24" customHeight="1">
      <c r="A1150" s="92" t="s">
        <v>4080</v>
      </c>
      <c r="B1150" s="151" t="s">
        <v>1126</v>
      </c>
      <c r="C1150" s="151" t="s">
        <v>4081</v>
      </c>
      <c r="D1150" s="151" t="s">
        <v>1091</v>
      </c>
      <c r="E1150" s="152" t="s">
        <v>1312</v>
      </c>
      <c r="F1150" s="92" t="s">
        <v>2710</v>
      </c>
      <c r="G1150" s="92" t="s">
        <v>1093</v>
      </c>
      <c r="H1150" s="92" t="s">
        <v>7930</v>
      </c>
      <c r="I1150" s="92" t="s">
        <v>1093</v>
      </c>
      <c r="J1150" s="92" t="s">
        <v>8233</v>
      </c>
      <c r="K1150" s="92" t="s">
        <v>1093</v>
      </c>
      <c r="L1150" s="157">
        <v>2330.6</v>
      </c>
      <c r="M1150" s="92" t="s">
        <v>2711</v>
      </c>
      <c r="N1150" s="157">
        <v>290056124.41884297</v>
      </c>
      <c r="O1150" s="92" t="s">
        <v>8211</v>
      </c>
    </row>
    <row r="1151" spans="1:15" ht="24" customHeight="1">
      <c r="A1151" s="92" t="s">
        <v>4084</v>
      </c>
      <c r="B1151" s="151" t="s">
        <v>1126</v>
      </c>
      <c r="C1151" s="151" t="s">
        <v>4085</v>
      </c>
      <c r="D1151" s="151" t="s">
        <v>1091</v>
      </c>
      <c r="E1151" s="152" t="s">
        <v>1096</v>
      </c>
      <c r="F1151" s="92" t="s">
        <v>4086</v>
      </c>
      <c r="G1151" s="92" t="s">
        <v>1093</v>
      </c>
      <c r="H1151" s="92" t="s">
        <v>5608</v>
      </c>
      <c r="I1151" s="92" t="s">
        <v>1093</v>
      </c>
      <c r="J1151" s="92" t="s">
        <v>8235</v>
      </c>
      <c r="K1151" s="92" t="s">
        <v>1093</v>
      </c>
      <c r="L1151" s="157">
        <v>2327.1152000000002</v>
      </c>
      <c r="M1151" s="92" t="s">
        <v>2711</v>
      </c>
      <c r="N1151" s="157">
        <v>290058451.53404301</v>
      </c>
      <c r="O1151" s="92" t="s">
        <v>8211</v>
      </c>
    </row>
    <row r="1152" spans="1:15" ht="48" customHeight="1">
      <c r="A1152" s="92" t="s">
        <v>4082</v>
      </c>
      <c r="B1152" s="151" t="s">
        <v>1089</v>
      </c>
      <c r="C1152" s="151" t="s">
        <v>4083</v>
      </c>
      <c r="D1152" s="151" t="s">
        <v>1091</v>
      </c>
      <c r="E1152" s="152" t="s">
        <v>1109</v>
      </c>
      <c r="F1152" s="92" t="s">
        <v>1157</v>
      </c>
      <c r="G1152" s="92" t="s">
        <v>1093</v>
      </c>
      <c r="H1152" s="92" t="s">
        <v>8236</v>
      </c>
      <c r="I1152" s="92" t="s">
        <v>1093</v>
      </c>
      <c r="J1152" s="92" t="s">
        <v>8237</v>
      </c>
      <c r="K1152" s="92" t="s">
        <v>1093</v>
      </c>
      <c r="L1152" s="157">
        <v>2326.52</v>
      </c>
      <c r="M1152" s="92" t="s">
        <v>2711</v>
      </c>
      <c r="N1152" s="157">
        <v>290060778.05404299</v>
      </c>
      <c r="O1152" s="92" t="s">
        <v>8211</v>
      </c>
    </row>
    <row r="1153" spans="1:15" ht="36" customHeight="1">
      <c r="A1153" s="92" t="s">
        <v>8238</v>
      </c>
      <c r="B1153" s="151" t="s">
        <v>1126</v>
      </c>
      <c r="C1153" s="151" t="s">
        <v>8239</v>
      </c>
      <c r="D1153" s="151" t="s">
        <v>1091</v>
      </c>
      <c r="E1153" s="152" t="s">
        <v>1096</v>
      </c>
      <c r="F1153" s="92" t="s">
        <v>2152</v>
      </c>
      <c r="G1153" s="92" t="s">
        <v>1093</v>
      </c>
      <c r="H1153" s="92" t="s">
        <v>8240</v>
      </c>
      <c r="I1153" s="92" t="s">
        <v>1093</v>
      </c>
      <c r="J1153" s="92" t="s">
        <v>8241</v>
      </c>
      <c r="K1153" s="92" t="s">
        <v>1093</v>
      </c>
      <c r="L1153" s="157">
        <v>2321.04</v>
      </c>
      <c r="M1153" s="92" t="s">
        <v>2711</v>
      </c>
      <c r="N1153" s="157">
        <v>290063099.09404302</v>
      </c>
      <c r="O1153" s="92" t="s">
        <v>8211</v>
      </c>
    </row>
    <row r="1154" spans="1:15" ht="84" customHeight="1">
      <c r="A1154" s="92" t="s">
        <v>4088</v>
      </c>
      <c r="B1154" s="151" t="s">
        <v>1558</v>
      </c>
      <c r="C1154" s="151" t="s">
        <v>4089</v>
      </c>
      <c r="D1154" s="151" t="s">
        <v>1091</v>
      </c>
      <c r="E1154" s="152" t="s">
        <v>1096</v>
      </c>
      <c r="F1154" s="92" t="s">
        <v>4090</v>
      </c>
      <c r="G1154" s="92" t="s">
        <v>1093</v>
      </c>
      <c r="H1154" s="92" t="s">
        <v>8242</v>
      </c>
      <c r="I1154" s="92" t="s">
        <v>1093</v>
      </c>
      <c r="J1154" s="92" t="s">
        <v>8243</v>
      </c>
      <c r="K1154" s="92" t="s">
        <v>1093</v>
      </c>
      <c r="L1154" s="157">
        <v>2316.2048</v>
      </c>
      <c r="M1154" s="92" t="s">
        <v>2711</v>
      </c>
      <c r="N1154" s="157">
        <v>290065415.29884303</v>
      </c>
      <c r="O1154" s="92" t="s">
        <v>8211</v>
      </c>
    </row>
    <row r="1155" spans="1:15" ht="24" customHeight="1">
      <c r="A1155" s="92" t="s">
        <v>4091</v>
      </c>
      <c r="B1155" s="151" t="s">
        <v>1089</v>
      </c>
      <c r="C1155" s="151" t="s">
        <v>4092</v>
      </c>
      <c r="D1155" s="151" t="s">
        <v>1091</v>
      </c>
      <c r="E1155" s="152" t="s">
        <v>1344</v>
      </c>
      <c r="F1155" s="92" t="s">
        <v>1694</v>
      </c>
      <c r="G1155" s="92" t="s">
        <v>1093</v>
      </c>
      <c r="H1155" s="92" t="s">
        <v>8244</v>
      </c>
      <c r="I1155" s="92" t="s">
        <v>1093</v>
      </c>
      <c r="J1155" s="92" t="s">
        <v>8245</v>
      </c>
      <c r="K1155" s="92" t="s">
        <v>1093</v>
      </c>
      <c r="L1155" s="157">
        <v>2294.4</v>
      </c>
      <c r="M1155" s="92" t="s">
        <v>2711</v>
      </c>
      <c r="N1155" s="157">
        <v>290067709.698843</v>
      </c>
      <c r="O1155" s="92" t="s">
        <v>8211</v>
      </c>
    </row>
    <row r="1156" spans="1:15" ht="24" customHeight="1">
      <c r="A1156" s="92" t="s">
        <v>5716</v>
      </c>
      <c r="B1156" s="151" t="s">
        <v>1126</v>
      </c>
      <c r="C1156" s="151" t="s">
        <v>5717</v>
      </c>
      <c r="D1156" s="151" t="s">
        <v>513</v>
      </c>
      <c r="E1156" s="152" t="s">
        <v>1096</v>
      </c>
      <c r="F1156" s="92" t="s">
        <v>8246</v>
      </c>
      <c r="G1156" s="92" t="s">
        <v>1093</v>
      </c>
      <c r="H1156" s="92" t="s">
        <v>8247</v>
      </c>
      <c r="I1156" s="92" t="s">
        <v>1093</v>
      </c>
      <c r="J1156" s="92" t="s">
        <v>8248</v>
      </c>
      <c r="K1156" s="92" t="s">
        <v>1093</v>
      </c>
      <c r="L1156" s="157">
        <v>2291.1600800000001</v>
      </c>
      <c r="M1156" s="92" t="s">
        <v>2711</v>
      </c>
      <c r="N1156" s="157">
        <v>290070000.85892302</v>
      </c>
      <c r="O1156" s="92" t="s">
        <v>8211</v>
      </c>
    </row>
    <row r="1157" spans="1:15" ht="60" customHeight="1">
      <c r="A1157" s="92" t="s">
        <v>4093</v>
      </c>
      <c r="B1157" s="151" t="s">
        <v>1126</v>
      </c>
      <c r="C1157" s="151" t="s">
        <v>4094</v>
      </c>
      <c r="D1157" s="151" t="s">
        <v>1091</v>
      </c>
      <c r="E1157" s="152" t="s">
        <v>1096</v>
      </c>
      <c r="F1157" s="92" t="s">
        <v>4095</v>
      </c>
      <c r="G1157" s="92" t="s">
        <v>1093</v>
      </c>
      <c r="H1157" s="92" t="s">
        <v>2237</v>
      </c>
      <c r="I1157" s="92" t="s">
        <v>1093</v>
      </c>
      <c r="J1157" s="92" t="s">
        <v>8249</v>
      </c>
      <c r="K1157" s="92" t="s">
        <v>1093</v>
      </c>
      <c r="L1157" s="157">
        <v>2287.8586740000001</v>
      </c>
      <c r="M1157" s="92" t="s">
        <v>2711</v>
      </c>
      <c r="N1157" s="157">
        <v>290072288.71759701</v>
      </c>
      <c r="O1157" s="92" t="s">
        <v>8211</v>
      </c>
    </row>
    <row r="1158" spans="1:15" ht="36" customHeight="1">
      <c r="A1158" s="92" t="s">
        <v>4096</v>
      </c>
      <c r="B1158" s="151" t="s">
        <v>1126</v>
      </c>
      <c r="C1158" s="151" t="s">
        <v>4097</v>
      </c>
      <c r="D1158" s="151" t="s">
        <v>1091</v>
      </c>
      <c r="E1158" s="152" t="s">
        <v>1096</v>
      </c>
      <c r="F1158" s="92" t="s">
        <v>4002</v>
      </c>
      <c r="G1158" s="92" t="s">
        <v>1093</v>
      </c>
      <c r="H1158" s="92" t="s">
        <v>8250</v>
      </c>
      <c r="I1158" s="92" t="s">
        <v>1093</v>
      </c>
      <c r="J1158" s="92" t="s">
        <v>8251</v>
      </c>
      <c r="K1158" s="92" t="s">
        <v>1093</v>
      </c>
      <c r="L1158" s="157">
        <v>2282.88</v>
      </c>
      <c r="M1158" s="92" t="s">
        <v>2711</v>
      </c>
      <c r="N1158" s="157">
        <v>290074571.597597</v>
      </c>
      <c r="O1158" s="92" t="s">
        <v>8234</v>
      </c>
    </row>
    <row r="1159" spans="1:15" ht="24" customHeight="1">
      <c r="A1159" s="92" t="s">
        <v>4098</v>
      </c>
      <c r="B1159" s="151" t="s">
        <v>1558</v>
      </c>
      <c r="C1159" s="151" t="s">
        <v>4099</v>
      </c>
      <c r="D1159" s="151" t="s">
        <v>1091</v>
      </c>
      <c r="E1159" s="152" t="s">
        <v>1096</v>
      </c>
      <c r="F1159" s="92" t="s">
        <v>1097</v>
      </c>
      <c r="G1159" s="92" t="s">
        <v>1093</v>
      </c>
      <c r="H1159" s="92" t="s">
        <v>8252</v>
      </c>
      <c r="I1159" s="92" t="s">
        <v>1093</v>
      </c>
      <c r="J1159" s="92" t="s">
        <v>8252</v>
      </c>
      <c r="K1159" s="92" t="s">
        <v>1093</v>
      </c>
      <c r="L1159" s="157">
        <v>2270.6</v>
      </c>
      <c r="M1159" s="92" t="s">
        <v>2711</v>
      </c>
      <c r="N1159" s="157">
        <v>290076842.19759703</v>
      </c>
      <c r="O1159" s="92" t="s">
        <v>8234</v>
      </c>
    </row>
    <row r="1160" spans="1:15" ht="24" customHeight="1">
      <c r="A1160" s="92" t="s">
        <v>4100</v>
      </c>
      <c r="B1160" s="151" t="s">
        <v>1126</v>
      </c>
      <c r="C1160" s="151" t="s">
        <v>4101</v>
      </c>
      <c r="D1160" s="151" t="s">
        <v>1091</v>
      </c>
      <c r="E1160" s="152" t="s">
        <v>1096</v>
      </c>
      <c r="F1160" s="92" t="s">
        <v>4102</v>
      </c>
      <c r="G1160" s="92" t="s">
        <v>1093</v>
      </c>
      <c r="H1160" s="92" t="s">
        <v>4050</v>
      </c>
      <c r="I1160" s="92" t="s">
        <v>1093</v>
      </c>
      <c r="J1160" s="92" t="s">
        <v>8253</v>
      </c>
      <c r="K1160" s="92" t="s">
        <v>1093</v>
      </c>
      <c r="L1160" s="157">
        <v>2266.5424869600001</v>
      </c>
      <c r="M1160" s="92" t="s">
        <v>2711</v>
      </c>
      <c r="N1160" s="157">
        <v>290079108.74008399</v>
      </c>
      <c r="O1160" s="92" t="s">
        <v>8234</v>
      </c>
    </row>
    <row r="1161" spans="1:15" ht="24" customHeight="1">
      <c r="A1161" s="92" t="s">
        <v>4104</v>
      </c>
      <c r="B1161" s="151" t="s">
        <v>1126</v>
      </c>
      <c r="C1161" s="151" t="s">
        <v>4105</v>
      </c>
      <c r="D1161" s="151" t="s">
        <v>1091</v>
      </c>
      <c r="E1161" s="152" t="s">
        <v>1096</v>
      </c>
      <c r="F1161" s="92" t="s">
        <v>4106</v>
      </c>
      <c r="G1161" s="92" t="s">
        <v>1093</v>
      </c>
      <c r="H1161" s="92" t="s">
        <v>5658</v>
      </c>
      <c r="I1161" s="92" t="s">
        <v>1093</v>
      </c>
      <c r="J1161" s="92" t="s">
        <v>8254</v>
      </c>
      <c r="K1161" s="92" t="s">
        <v>1093</v>
      </c>
      <c r="L1161" s="157">
        <v>2264.64</v>
      </c>
      <c r="M1161" s="92" t="s">
        <v>2711</v>
      </c>
      <c r="N1161" s="157">
        <v>290081373.38008398</v>
      </c>
      <c r="O1161" s="92" t="s">
        <v>8234</v>
      </c>
    </row>
    <row r="1162" spans="1:15" ht="24" customHeight="1">
      <c r="A1162" s="92" t="s">
        <v>4107</v>
      </c>
      <c r="B1162" s="151" t="s">
        <v>1089</v>
      </c>
      <c r="C1162" s="151" t="s">
        <v>4108</v>
      </c>
      <c r="D1162" s="151" t="s">
        <v>1091</v>
      </c>
      <c r="E1162" s="152" t="s">
        <v>4956</v>
      </c>
      <c r="F1162" s="92" t="s">
        <v>3790</v>
      </c>
      <c r="G1162" s="92" t="s">
        <v>1093</v>
      </c>
      <c r="H1162" s="92" t="s">
        <v>7402</v>
      </c>
      <c r="I1162" s="92" t="s">
        <v>1093</v>
      </c>
      <c r="J1162" s="92" t="s">
        <v>8255</v>
      </c>
      <c r="K1162" s="92" t="s">
        <v>1093</v>
      </c>
      <c r="L1162" s="157">
        <v>2250</v>
      </c>
      <c r="M1162" s="92" t="s">
        <v>2711</v>
      </c>
      <c r="N1162" s="157">
        <v>290083623.38008398</v>
      </c>
      <c r="O1162" s="92" t="s">
        <v>8234</v>
      </c>
    </row>
    <row r="1163" spans="1:15" ht="24" customHeight="1">
      <c r="A1163" s="92" t="s">
        <v>1040</v>
      </c>
      <c r="B1163" s="151" t="s">
        <v>1126</v>
      </c>
      <c r="C1163" s="151" t="s">
        <v>472</v>
      </c>
      <c r="D1163" s="151" t="s">
        <v>1127</v>
      </c>
      <c r="E1163" s="152" t="s">
        <v>254</v>
      </c>
      <c r="F1163" s="92" t="s">
        <v>1041</v>
      </c>
      <c r="G1163" s="92" t="s">
        <v>1093</v>
      </c>
      <c r="H1163" s="92" t="s">
        <v>8256</v>
      </c>
      <c r="I1163" s="92" t="s">
        <v>1093</v>
      </c>
      <c r="J1163" s="92" t="s">
        <v>8257</v>
      </c>
      <c r="K1163" s="92" t="s">
        <v>1093</v>
      </c>
      <c r="L1163" s="157">
        <v>2225.9479172840001</v>
      </c>
      <c r="M1163" s="92" t="s">
        <v>2711</v>
      </c>
      <c r="N1163" s="157">
        <v>290085849.32800102</v>
      </c>
      <c r="O1163" s="92" t="s">
        <v>8234</v>
      </c>
    </row>
    <row r="1164" spans="1:15" ht="24" customHeight="1">
      <c r="A1164" s="92" t="s">
        <v>4109</v>
      </c>
      <c r="B1164" s="151" t="s">
        <v>1126</v>
      </c>
      <c r="C1164" s="151" t="s">
        <v>4110</v>
      </c>
      <c r="D1164" s="151" t="s">
        <v>1091</v>
      </c>
      <c r="E1164" s="152" t="s">
        <v>1225</v>
      </c>
      <c r="F1164" s="92" t="s">
        <v>4111</v>
      </c>
      <c r="G1164" s="92" t="s">
        <v>1093</v>
      </c>
      <c r="H1164" s="92" t="s">
        <v>8259</v>
      </c>
      <c r="I1164" s="92" t="s">
        <v>1093</v>
      </c>
      <c r="J1164" s="92" t="s">
        <v>8260</v>
      </c>
      <c r="K1164" s="92" t="s">
        <v>1093</v>
      </c>
      <c r="L1164" s="157">
        <v>2207.9914096000002</v>
      </c>
      <c r="M1164" s="92" t="s">
        <v>2711</v>
      </c>
      <c r="N1164" s="157">
        <v>290088057.31941098</v>
      </c>
      <c r="O1164" s="92" t="s">
        <v>8234</v>
      </c>
    </row>
    <row r="1165" spans="1:15" ht="24" customHeight="1">
      <c r="A1165" s="92" t="s">
        <v>4225</v>
      </c>
      <c r="B1165" s="151" t="s">
        <v>10311</v>
      </c>
      <c r="C1165" s="151" t="s">
        <v>4226</v>
      </c>
      <c r="D1165" s="151" t="s">
        <v>1091</v>
      </c>
      <c r="E1165" s="152" t="s">
        <v>254</v>
      </c>
      <c r="F1165" s="92" t="s">
        <v>2499</v>
      </c>
      <c r="G1165" s="92" t="s">
        <v>1093</v>
      </c>
      <c r="H1165" s="92" t="s">
        <v>8261</v>
      </c>
      <c r="I1165" s="92" t="s">
        <v>1093</v>
      </c>
      <c r="J1165" s="92" t="s">
        <v>8262</v>
      </c>
      <c r="K1165" s="92" t="s">
        <v>1093</v>
      </c>
      <c r="L1165" s="157">
        <v>2188.88</v>
      </c>
      <c r="M1165" s="92" t="s">
        <v>2711</v>
      </c>
      <c r="N1165" s="157">
        <v>290090246.19941097</v>
      </c>
      <c r="O1165" s="92" t="s">
        <v>8234</v>
      </c>
    </row>
    <row r="1166" spans="1:15" ht="24" customHeight="1">
      <c r="A1166" s="92" t="s">
        <v>1042</v>
      </c>
      <c r="B1166" s="151" t="s">
        <v>1126</v>
      </c>
      <c r="C1166" s="151" t="s">
        <v>486</v>
      </c>
      <c r="D1166" s="151" t="s">
        <v>1127</v>
      </c>
      <c r="E1166" s="152" t="s">
        <v>254</v>
      </c>
      <c r="F1166" s="92" t="s">
        <v>1043</v>
      </c>
      <c r="G1166" s="92" t="s">
        <v>1093</v>
      </c>
      <c r="H1166" s="92" t="s">
        <v>8263</v>
      </c>
      <c r="I1166" s="92" t="s">
        <v>1093</v>
      </c>
      <c r="J1166" s="92" t="s">
        <v>8264</v>
      </c>
      <c r="K1166" s="92" t="s">
        <v>1093</v>
      </c>
      <c r="L1166" s="157">
        <v>2187.2352000000001</v>
      </c>
      <c r="M1166" s="92" t="s">
        <v>2711</v>
      </c>
      <c r="N1166" s="157">
        <v>290092433.43461102</v>
      </c>
      <c r="O1166" s="92" t="s">
        <v>8234</v>
      </c>
    </row>
    <row r="1167" spans="1:15" ht="48" customHeight="1">
      <c r="A1167" s="92" t="s">
        <v>4115</v>
      </c>
      <c r="B1167" s="151" t="s">
        <v>1089</v>
      </c>
      <c r="C1167" s="151" t="s">
        <v>4116</v>
      </c>
      <c r="D1167" s="151" t="s">
        <v>1091</v>
      </c>
      <c r="E1167" s="152" t="s">
        <v>1195</v>
      </c>
      <c r="F1167" s="92" t="s">
        <v>2882</v>
      </c>
      <c r="G1167" s="92" t="s">
        <v>1093</v>
      </c>
      <c r="H1167" s="92" t="s">
        <v>8265</v>
      </c>
      <c r="I1167" s="92" t="s">
        <v>1093</v>
      </c>
      <c r="J1167" s="92" t="s">
        <v>8266</v>
      </c>
      <c r="K1167" s="92" t="s">
        <v>1093</v>
      </c>
      <c r="L1167" s="157">
        <v>2184</v>
      </c>
      <c r="M1167" s="92" t="s">
        <v>2711</v>
      </c>
      <c r="N1167" s="157">
        <v>290094617.43461102</v>
      </c>
      <c r="O1167" s="92" t="s">
        <v>8234</v>
      </c>
    </row>
    <row r="1168" spans="1:15" ht="24" customHeight="1">
      <c r="A1168" s="92" t="s">
        <v>4117</v>
      </c>
      <c r="B1168" s="151" t="s">
        <v>1126</v>
      </c>
      <c r="C1168" s="151" t="s">
        <v>4118</v>
      </c>
      <c r="D1168" s="151" t="s">
        <v>1091</v>
      </c>
      <c r="E1168" s="152" t="s">
        <v>1195</v>
      </c>
      <c r="F1168" s="92" t="s">
        <v>4119</v>
      </c>
      <c r="G1168" s="92" t="s">
        <v>1093</v>
      </c>
      <c r="H1168" s="92" t="s">
        <v>5457</v>
      </c>
      <c r="I1168" s="92" t="s">
        <v>1093</v>
      </c>
      <c r="J1168" s="92" t="s">
        <v>8267</v>
      </c>
      <c r="K1168" s="92" t="s">
        <v>1093</v>
      </c>
      <c r="L1168" s="157">
        <v>2174.5583999999999</v>
      </c>
      <c r="M1168" s="92" t="s">
        <v>2711</v>
      </c>
      <c r="N1168" s="157">
        <v>290096791.993011</v>
      </c>
      <c r="O1168" s="92" t="s">
        <v>8234</v>
      </c>
    </row>
    <row r="1169" spans="1:15" ht="24" customHeight="1">
      <c r="A1169" s="92" t="s">
        <v>4350</v>
      </c>
      <c r="B1169" s="151" t="s">
        <v>1558</v>
      </c>
      <c r="C1169" s="151" t="s">
        <v>4351</v>
      </c>
      <c r="D1169" s="151" t="s">
        <v>1091</v>
      </c>
      <c r="E1169" s="152" t="s">
        <v>1225</v>
      </c>
      <c r="F1169" s="92" t="s">
        <v>4352</v>
      </c>
      <c r="G1169" s="92" t="s">
        <v>1093</v>
      </c>
      <c r="H1169" s="92" t="s">
        <v>4508</v>
      </c>
      <c r="I1169" s="92" t="s">
        <v>1093</v>
      </c>
      <c r="J1169" s="92" t="s">
        <v>8268</v>
      </c>
      <c r="K1169" s="92" t="s">
        <v>1093</v>
      </c>
      <c r="L1169" s="157">
        <v>2168.3577500000001</v>
      </c>
      <c r="M1169" s="92" t="s">
        <v>2711</v>
      </c>
      <c r="N1169" s="157">
        <v>290098960.350761</v>
      </c>
      <c r="O1169" s="92" t="s">
        <v>8234</v>
      </c>
    </row>
    <row r="1170" spans="1:15" ht="60" customHeight="1">
      <c r="A1170" s="92" t="s">
        <v>10033</v>
      </c>
      <c r="B1170" s="151" t="s">
        <v>1089</v>
      </c>
      <c r="C1170" s="151" t="s">
        <v>10034</v>
      </c>
      <c r="D1170" s="151" t="s">
        <v>1091</v>
      </c>
      <c r="E1170" s="152" t="s">
        <v>1523</v>
      </c>
      <c r="F1170" s="92" t="s">
        <v>4125</v>
      </c>
      <c r="G1170" s="92" t="s">
        <v>1093</v>
      </c>
      <c r="H1170" s="92" t="s">
        <v>10035</v>
      </c>
      <c r="I1170" s="92" t="s">
        <v>1093</v>
      </c>
      <c r="J1170" s="92" t="s">
        <v>10036</v>
      </c>
      <c r="K1170" s="92" t="s">
        <v>1093</v>
      </c>
      <c r="L1170" s="157">
        <v>2146.848</v>
      </c>
      <c r="M1170" s="92" t="s">
        <v>2711</v>
      </c>
      <c r="N1170" s="157">
        <v>290101107.19876099</v>
      </c>
      <c r="O1170" s="92" t="s">
        <v>8234</v>
      </c>
    </row>
    <row r="1171" spans="1:15" ht="24" customHeight="1">
      <c r="A1171" s="92" t="s">
        <v>4130</v>
      </c>
      <c r="B1171" s="151" t="s">
        <v>1089</v>
      </c>
      <c r="C1171" s="151" t="s">
        <v>2302</v>
      </c>
      <c r="D1171" s="151" t="s">
        <v>1091</v>
      </c>
      <c r="E1171" s="152" t="s">
        <v>1109</v>
      </c>
      <c r="F1171" s="92" t="s">
        <v>1119</v>
      </c>
      <c r="G1171" s="92" t="s">
        <v>1093</v>
      </c>
      <c r="H1171" s="92" t="s">
        <v>8269</v>
      </c>
      <c r="I1171" s="92" t="s">
        <v>1093</v>
      </c>
      <c r="J1171" s="92" t="s">
        <v>8270</v>
      </c>
      <c r="K1171" s="92" t="s">
        <v>1093</v>
      </c>
      <c r="L1171" s="157">
        <v>2125</v>
      </c>
      <c r="M1171" s="92" t="s">
        <v>2711</v>
      </c>
      <c r="N1171" s="157">
        <v>290103232.19876099</v>
      </c>
      <c r="O1171" s="92" t="s">
        <v>8258</v>
      </c>
    </row>
    <row r="1172" spans="1:15" ht="24" customHeight="1">
      <c r="A1172" s="92" t="s">
        <v>4103</v>
      </c>
      <c r="B1172" s="151" t="s">
        <v>1089</v>
      </c>
      <c r="C1172" s="151" t="s">
        <v>3539</v>
      </c>
      <c r="D1172" s="151" t="s">
        <v>1095</v>
      </c>
      <c r="E1172" s="152" t="s">
        <v>1109</v>
      </c>
      <c r="F1172" s="92" t="s">
        <v>1792</v>
      </c>
      <c r="G1172" s="92" t="s">
        <v>1093</v>
      </c>
      <c r="H1172" s="92" t="s">
        <v>8271</v>
      </c>
      <c r="I1172" s="92" t="s">
        <v>1093</v>
      </c>
      <c r="J1172" s="92" t="s">
        <v>8270</v>
      </c>
      <c r="K1172" s="92" t="s">
        <v>1093</v>
      </c>
      <c r="L1172" s="157">
        <v>2125</v>
      </c>
      <c r="M1172" s="92" t="s">
        <v>2711</v>
      </c>
      <c r="N1172" s="157">
        <v>290105357.19876099</v>
      </c>
      <c r="O1172" s="92" t="s">
        <v>8258</v>
      </c>
    </row>
    <row r="1173" spans="1:15" ht="24" customHeight="1">
      <c r="A1173" s="92" t="s">
        <v>1062</v>
      </c>
      <c r="B1173" s="151" t="s">
        <v>1126</v>
      </c>
      <c r="C1173" s="151" t="s">
        <v>488</v>
      </c>
      <c r="D1173" s="151" t="s">
        <v>1127</v>
      </c>
      <c r="E1173" s="152" t="s">
        <v>254</v>
      </c>
      <c r="F1173" s="92" t="s">
        <v>8272</v>
      </c>
      <c r="G1173" s="92" t="s">
        <v>1093</v>
      </c>
      <c r="H1173" s="92" t="s">
        <v>6935</v>
      </c>
      <c r="I1173" s="92" t="s">
        <v>1093</v>
      </c>
      <c r="J1173" s="92" t="s">
        <v>8273</v>
      </c>
      <c r="K1173" s="92" t="s">
        <v>1093</v>
      </c>
      <c r="L1173" s="157">
        <v>2113.562843835</v>
      </c>
      <c r="M1173" s="92" t="s">
        <v>2711</v>
      </c>
      <c r="N1173" s="157">
        <v>290107470.76160502</v>
      </c>
      <c r="O1173" s="92" t="s">
        <v>8258</v>
      </c>
    </row>
    <row r="1174" spans="1:15" ht="36" customHeight="1">
      <c r="A1174" s="92" t="s">
        <v>4131</v>
      </c>
      <c r="B1174" s="151" t="s">
        <v>1126</v>
      </c>
      <c r="C1174" s="151" t="s">
        <v>4132</v>
      </c>
      <c r="D1174" s="151" t="s">
        <v>1091</v>
      </c>
      <c r="E1174" s="152" t="s">
        <v>1195</v>
      </c>
      <c r="F1174" s="92" t="s">
        <v>8274</v>
      </c>
      <c r="G1174" s="92" t="s">
        <v>1093</v>
      </c>
      <c r="H1174" s="92" t="s">
        <v>8275</v>
      </c>
      <c r="I1174" s="92" t="s">
        <v>1093</v>
      </c>
      <c r="J1174" s="92" t="s">
        <v>8276</v>
      </c>
      <c r="K1174" s="92" t="s">
        <v>1093</v>
      </c>
      <c r="L1174" s="157">
        <v>2112.6803805310001</v>
      </c>
      <c r="M1174" s="92" t="s">
        <v>2711</v>
      </c>
      <c r="N1174" s="157">
        <v>290109583.44198602</v>
      </c>
      <c r="O1174" s="92" t="s">
        <v>8258</v>
      </c>
    </row>
    <row r="1175" spans="1:15" ht="24" customHeight="1">
      <c r="A1175" s="92" t="s">
        <v>4133</v>
      </c>
      <c r="B1175" s="151" t="s">
        <v>1089</v>
      </c>
      <c r="C1175" s="151" t="s">
        <v>4134</v>
      </c>
      <c r="D1175" s="151" t="s">
        <v>1091</v>
      </c>
      <c r="E1175" s="152" t="s">
        <v>1109</v>
      </c>
      <c r="F1175" s="92" t="s">
        <v>1119</v>
      </c>
      <c r="G1175" s="92" t="s">
        <v>1093</v>
      </c>
      <c r="H1175" s="92" t="s">
        <v>8277</v>
      </c>
      <c r="I1175" s="92" t="s">
        <v>1093</v>
      </c>
      <c r="J1175" s="92" t="s">
        <v>8278</v>
      </c>
      <c r="K1175" s="92" t="s">
        <v>1093</v>
      </c>
      <c r="L1175" s="157">
        <v>2097.04</v>
      </c>
      <c r="M1175" s="92" t="s">
        <v>2711</v>
      </c>
      <c r="N1175" s="157">
        <v>290111680.48198599</v>
      </c>
      <c r="O1175" s="92" t="s">
        <v>8258</v>
      </c>
    </row>
    <row r="1176" spans="1:15" ht="24" customHeight="1">
      <c r="A1176" s="92" t="s">
        <v>4135</v>
      </c>
      <c r="B1176" s="151" t="s">
        <v>1089</v>
      </c>
      <c r="C1176" s="151" t="s">
        <v>4136</v>
      </c>
      <c r="D1176" s="151" t="s">
        <v>1091</v>
      </c>
      <c r="E1176" s="152" t="s">
        <v>1109</v>
      </c>
      <c r="F1176" s="92" t="s">
        <v>1119</v>
      </c>
      <c r="G1176" s="92" t="s">
        <v>1093</v>
      </c>
      <c r="H1176" s="92" t="s">
        <v>8279</v>
      </c>
      <c r="I1176" s="92" t="s">
        <v>1093</v>
      </c>
      <c r="J1176" s="92" t="s">
        <v>8280</v>
      </c>
      <c r="K1176" s="92" t="s">
        <v>1093</v>
      </c>
      <c r="L1176" s="157">
        <v>2096.06</v>
      </c>
      <c r="M1176" s="92" t="s">
        <v>2711</v>
      </c>
      <c r="N1176" s="157">
        <v>290113776.54198599</v>
      </c>
      <c r="O1176" s="92" t="s">
        <v>8258</v>
      </c>
    </row>
    <row r="1177" spans="1:15" ht="24" customHeight="1">
      <c r="A1177" s="92" t="s">
        <v>4112</v>
      </c>
      <c r="B1177" s="151" t="s">
        <v>1089</v>
      </c>
      <c r="C1177" s="151" t="s">
        <v>4113</v>
      </c>
      <c r="D1177" s="151" t="s">
        <v>1095</v>
      </c>
      <c r="E1177" s="152" t="s">
        <v>1137</v>
      </c>
      <c r="F1177" s="92" t="s">
        <v>4114</v>
      </c>
      <c r="G1177" s="92" t="s">
        <v>1093</v>
      </c>
      <c r="H1177" s="92" t="s">
        <v>3585</v>
      </c>
      <c r="I1177" s="92" t="s">
        <v>1093</v>
      </c>
      <c r="J1177" s="92" t="s">
        <v>8281</v>
      </c>
      <c r="K1177" s="92" t="s">
        <v>1093</v>
      </c>
      <c r="L1177" s="157">
        <v>2069.0592000000001</v>
      </c>
      <c r="M1177" s="92" t="s">
        <v>2711</v>
      </c>
      <c r="N1177" s="157">
        <v>290115845.60118598</v>
      </c>
      <c r="O1177" s="92" t="s">
        <v>8258</v>
      </c>
    </row>
    <row r="1178" spans="1:15" ht="24" customHeight="1">
      <c r="A1178" s="92" t="s">
        <v>4139</v>
      </c>
      <c r="B1178" s="151" t="s">
        <v>1558</v>
      </c>
      <c r="C1178" s="151" t="s">
        <v>4140</v>
      </c>
      <c r="D1178" s="151" t="s">
        <v>1091</v>
      </c>
      <c r="E1178" s="152" t="s">
        <v>1096</v>
      </c>
      <c r="F1178" s="92" t="s">
        <v>4141</v>
      </c>
      <c r="G1178" s="92" t="s">
        <v>1093</v>
      </c>
      <c r="H1178" s="92" t="s">
        <v>7271</v>
      </c>
      <c r="I1178" s="92" t="s">
        <v>1093</v>
      </c>
      <c r="J1178" s="92" t="s">
        <v>8282</v>
      </c>
      <c r="K1178" s="92" t="s">
        <v>1093</v>
      </c>
      <c r="L1178" s="157">
        <v>2041.182</v>
      </c>
      <c r="M1178" s="92" t="s">
        <v>2711</v>
      </c>
      <c r="N1178" s="157">
        <v>290117886.78318602</v>
      </c>
      <c r="O1178" s="92" t="s">
        <v>8258</v>
      </c>
    </row>
    <row r="1179" spans="1:15" ht="24" customHeight="1">
      <c r="A1179" s="92" t="s">
        <v>4128</v>
      </c>
      <c r="B1179" s="151" t="s">
        <v>1089</v>
      </c>
      <c r="C1179" s="151" t="s">
        <v>4129</v>
      </c>
      <c r="D1179" s="151" t="s">
        <v>1103</v>
      </c>
      <c r="E1179" s="152" t="s">
        <v>1109</v>
      </c>
      <c r="F1179" s="92" t="s">
        <v>1605</v>
      </c>
      <c r="G1179" s="92" t="s">
        <v>1093</v>
      </c>
      <c r="H1179" s="92" t="s">
        <v>8284</v>
      </c>
      <c r="I1179" s="92" t="s">
        <v>1093</v>
      </c>
      <c r="J1179" s="92" t="s">
        <v>8285</v>
      </c>
      <c r="K1179" s="92" t="s">
        <v>1093</v>
      </c>
      <c r="L1179" s="157">
        <v>2034.3</v>
      </c>
      <c r="M1179" s="92" t="s">
        <v>2711</v>
      </c>
      <c r="N1179" s="157">
        <v>290119921.08318597</v>
      </c>
      <c r="O1179" s="92" t="s">
        <v>8258</v>
      </c>
    </row>
    <row r="1180" spans="1:15" ht="24" customHeight="1">
      <c r="A1180" s="92" t="s">
        <v>4147</v>
      </c>
      <c r="B1180" s="151" t="s">
        <v>1089</v>
      </c>
      <c r="C1180" s="151" t="s">
        <v>4148</v>
      </c>
      <c r="D1180" s="151" t="s">
        <v>1091</v>
      </c>
      <c r="E1180" s="152" t="s">
        <v>1160</v>
      </c>
      <c r="F1180" s="92" t="s">
        <v>4002</v>
      </c>
      <c r="G1180" s="92" t="s">
        <v>1093</v>
      </c>
      <c r="H1180" s="92" t="s">
        <v>8286</v>
      </c>
      <c r="I1180" s="92" t="s">
        <v>1093</v>
      </c>
      <c r="J1180" s="92" t="s">
        <v>8287</v>
      </c>
      <c r="K1180" s="92" t="s">
        <v>1093</v>
      </c>
      <c r="L1180" s="157">
        <v>2024.32</v>
      </c>
      <c r="M1180" s="92" t="s">
        <v>2711</v>
      </c>
      <c r="N1180" s="157">
        <v>290121945.40318602</v>
      </c>
      <c r="O1180" s="92" t="s">
        <v>8258</v>
      </c>
    </row>
    <row r="1181" spans="1:15" ht="36" customHeight="1">
      <c r="A1181" s="92" t="s">
        <v>4149</v>
      </c>
      <c r="B1181" s="151" t="s">
        <v>1126</v>
      </c>
      <c r="C1181" s="151" t="s">
        <v>4150</v>
      </c>
      <c r="D1181" s="151" t="s">
        <v>1091</v>
      </c>
      <c r="E1181" s="152" t="s">
        <v>1096</v>
      </c>
      <c r="F1181" s="92" t="s">
        <v>4151</v>
      </c>
      <c r="G1181" s="92" t="s">
        <v>1093</v>
      </c>
      <c r="H1181" s="92" t="s">
        <v>8288</v>
      </c>
      <c r="I1181" s="92" t="s">
        <v>1093</v>
      </c>
      <c r="J1181" s="92" t="s">
        <v>8289</v>
      </c>
      <c r="K1181" s="92" t="s">
        <v>1093</v>
      </c>
      <c r="L1181" s="157">
        <v>2012.411364</v>
      </c>
      <c r="M1181" s="92" t="s">
        <v>2711</v>
      </c>
      <c r="N1181" s="157">
        <v>290123957.81454998</v>
      </c>
      <c r="O1181" s="92" t="s">
        <v>8258</v>
      </c>
    </row>
    <row r="1182" spans="1:15" ht="24" customHeight="1">
      <c r="A1182" s="92" t="s">
        <v>4206</v>
      </c>
      <c r="B1182" s="151" t="s">
        <v>1921</v>
      </c>
      <c r="C1182" s="151" t="s">
        <v>4207</v>
      </c>
      <c r="D1182" s="151" t="s">
        <v>1091</v>
      </c>
      <c r="E1182" s="152" t="s">
        <v>1167</v>
      </c>
      <c r="F1182" s="92" t="s">
        <v>4208</v>
      </c>
      <c r="G1182" s="92" t="s">
        <v>1093</v>
      </c>
      <c r="H1182" s="92" t="s">
        <v>7601</v>
      </c>
      <c r="I1182" s="92" t="s">
        <v>1093</v>
      </c>
      <c r="J1182" s="92" t="s">
        <v>8290</v>
      </c>
      <c r="K1182" s="92" t="s">
        <v>1093</v>
      </c>
      <c r="L1182" s="157">
        <v>2009.8624</v>
      </c>
      <c r="M1182" s="92" t="s">
        <v>2711</v>
      </c>
      <c r="N1182" s="157">
        <v>290125967.67694998</v>
      </c>
      <c r="O1182" s="92" t="s">
        <v>8258</v>
      </c>
    </row>
    <row r="1183" spans="1:15" ht="36" customHeight="1">
      <c r="A1183" s="92" t="s">
        <v>4152</v>
      </c>
      <c r="B1183" s="151" t="s">
        <v>1126</v>
      </c>
      <c r="C1183" s="151" t="s">
        <v>4153</v>
      </c>
      <c r="D1183" s="151" t="s">
        <v>1091</v>
      </c>
      <c r="E1183" s="152" t="s">
        <v>1195</v>
      </c>
      <c r="F1183" s="92" t="s">
        <v>4154</v>
      </c>
      <c r="G1183" s="92" t="s">
        <v>1093</v>
      </c>
      <c r="H1183" s="92" t="s">
        <v>8291</v>
      </c>
      <c r="I1183" s="92" t="s">
        <v>1093</v>
      </c>
      <c r="J1183" s="92" t="s">
        <v>8292</v>
      </c>
      <c r="K1183" s="92" t="s">
        <v>1093</v>
      </c>
      <c r="L1183" s="157">
        <v>2008.2167039999999</v>
      </c>
      <c r="M1183" s="92" t="s">
        <v>2711</v>
      </c>
      <c r="N1183" s="157">
        <v>290127975.89365399</v>
      </c>
      <c r="O1183" s="92" t="s">
        <v>8258</v>
      </c>
    </row>
    <row r="1184" spans="1:15" ht="24" customHeight="1">
      <c r="A1184" s="92" t="s">
        <v>4156</v>
      </c>
      <c r="B1184" s="151" t="s">
        <v>1126</v>
      </c>
      <c r="C1184" s="151" t="s">
        <v>4157</v>
      </c>
      <c r="D1184" s="151" t="s">
        <v>1091</v>
      </c>
      <c r="E1184" s="152" t="s">
        <v>1429</v>
      </c>
      <c r="F1184" s="92" t="s">
        <v>4158</v>
      </c>
      <c r="G1184" s="92" t="s">
        <v>1093</v>
      </c>
      <c r="H1184" s="92" t="s">
        <v>8293</v>
      </c>
      <c r="I1184" s="92" t="s">
        <v>1093</v>
      </c>
      <c r="J1184" s="92" t="s">
        <v>8294</v>
      </c>
      <c r="K1184" s="92" t="s">
        <v>1093</v>
      </c>
      <c r="L1184" s="157">
        <v>2005.7267999999999</v>
      </c>
      <c r="M1184" s="92" t="s">
        <v>2711</v>
      </c>
      <c r="N1184" s="157">
        <v>290129981.62045401</v>
      </c>
      <c r="O1184" s="92" t="s">
        <v>8258</v>
      </c>
    </row>
    <row r="1185" spans="1:15" ht="108" customHeight="1">
      <c r="A1185" s="92" t="s">
        <v>4159</v>
      </c>
      <c r="B1185" s="151" t="s">
        <v>1126</v>
      </c>
      <c r="C1185" s="151" t="s">
        <v>4160</v>
      </c>
      <c r="D1185" s="151" t="s">
        <v>1091</v>
      </c>
      <c r="E1185" s="152" t="s">
        <v>1096</v>
      </c>
      <c r="F1185" s="92" t="s">
        <v>4161</v>
      </c>
      <c r="G1185" s="92" t="s">
        <v>1093</v>
      </c>
      <c r="H1185" s="92" t="s">
        <v>8295</v>
      </c>
      <c r="I1185" s="92" t="s">
        <v>1093</v>
      </c>
      <c r="J1185" s="92" t="s">
        <v>8296</v>
      </c>
      <c r="K1185" s="92" t="s">
        <v>1093</v>
      </c>
      <c r="L1185" s="157">
        <v>1996.36</v>
      </c>
      <c r="M1185" s="92" t="s">
        <v>2711</v>
      </c>
      <c r="N1185" s="157">
        <v>290131977.98045403</v>
      </c>
      <c r="O1185" s="92" t="s">
        <v>8283</v>
      </c>
    </row>
    <row r="1186" spans="1:15" ht="24" customHeight="1">
      <c r="A1186" s="92" t="s">
        <v>4164</v>
      </c>
      <c r="B1186" s="151" t="s">
        <v>1126</v>
      </c>
      <c r="C1186" s="151" t="s">
        <v>4165</v>
      </c>
      <c r="D1186" s="151" t="s">
        <v>1091</v>
      </c>
      <c r="E1186" s="152" t="s">
        <v>1096</v>
      </c>
      <c r="F1186" s="92" t="s">
        <v>4166</v>
      </c>
      <c r="G1186" s="92" t="s">
        <v>1093</v>
      </c>
      <c r="H1186" s="92" t="s">
        <v>8297</v>
      </c>
      <c r="I1186" s="92" t="s">
        <v>1093</v>
      </c>
      <c r="J1186" s="92" t="s">
        <v>8298</v>
      </c>
      <c r="K1186" s="92" t="s">
        <v>1093</v>
      </c>
      <c r="L1186" s="157">
        <v>1991.08</v>
      </c>
      <c r="M1186" s="92" t="s">
        <v>2711</v>
      </c>
      <c r="N1186" s="157">
        <v>290133969.06045401</v>
      </c>
      <c r="O1186" s="92" t="s">
        <v>8283</v>
      </c>
    </row>
    <row r="1187" spans="1:15" ht="24" customHeight="1">
      <c r="A1187" s="92" t="s">
        <v>4218</v>
      </c>
      <c r="B1187" s="151" t="s">
        <v>10311</v>
      </c>
      <c r="C1187" s="151" t="s">
        <v>4219</v>
      </c>
      <c r="D1187" s="151" t="s">
        <v>1091</v>
      </c>
      <c r="E1187" s="152" t="s">
        <v>1096</v>
      </c>
      <c r="F1187" s="92" t="s">
        <v>4220</v>
      </c>
      <c r="G1187" s="92" t="s">
        <v>1093</v>
      </c>
      <c r="H1187" s="92" t="s">
        <v>8299</v>
      </c>
      <c r="I1187" s="92" t="s">
        <v>1093</v>
      </c>
      <c r="J1187" s="92" t="s">
        <v>8300</v>
      </c>
      <c r="K1187" s="92" t="s">
        <v>1093</v>
      </c>
      <c r="L1187" s="157">
        <v>1987.77</v>
      </c>
      <c r="M1187" s="92" t="s">
        <v>2711</v>
      </c>
      <c r="N1187" s="157">
        <v>290135956.83045399</v>
      </c>
      <c r="O1187" s="92" t="s">
        <v>8283</v>
      </c>
    </row>
    <row r="1188" spans="1:15" ht="24" customHeight="1">
      <c r="A1188" s="92" t="s">
        <v>4167</v>
      </c>
      <c r="B1188" s="151" t="s">
        <v>1558</v>
      </c>
      <c r="C1188" s="151" t="s">
        <v>4168</v>
      </c>
      <c r="D1188" s="151" t="s">
        <v>1091</v>
      </c>
      <c r="E1188" s="152" t="s">
        <v>1195</v>
      </c>
      <c r="F1188" s="92" t="s">
        <v>2315</v>
      </c>
      <c r="G1188" s="92" t="s">
        <v>1093</v>
      </c>
      <c r="H1188" s="92" t="s">
        <v>8301</v>
      </c>
      <c r="I1188" s="92" t="s">
        <v>1093</v>
      </c>
      <c r="J1188" s="92" t="s">
        <v>8302</v>
      </c>
      <c r="K1188" s="92" t="s">
        <v>1093</v>
      </c>
      <c r="L1188" s="157">
        <v>1987.2</v>
      </c>
      <c r="M1188" s="92" t="s">
        <v>2711</v>
      </c>
      <c r="N1188" s="157">
        <v>290137944.03045398</v>
      </c>
      <c r="O1188" s="92" t="s">
        <v>8283</v>
      </c>
    </row>
    <row r="1189" spans="1:15" ht="72" customHeight="1">
      <c r="A1189" s="92" t="s">
        <v>4169</v>
      </c>
      <c r="B1189" s="151" t="s">
        <v>1558</v>
      </c>
      <c r="C1189" s="151" t="s">
        <v>4170</v>
      </c>
      <c r="D1189" s="151" t="s">
        <v>1091</v>
      </c>
      <c r="E1189" s="152" t="s">
        <v>1096</v>
      </c>
      <c r="F1189" s="92" t="s">
        <v>4171</v>
      </c>
      <c r="G1189" s="92" t="s">
        <v>1093</v>
      </c>
      <c r="H1189" s="92" t="s">
        <v>8303</v>
      </c>
      <c r="I1189" s="92" t="s">
        <v>1093</v>
      </c>
      <c r="J1189" s="92" t="s">
        <v>8304</v>
      </c>
      <c r="K1189" s="92" t="s">
        <v>1093</v>
      </c>
      <c r="L1189" s="157">
        <v>1977.1449192</v>
      </c>
      <c r="M1189" s="92" t="s">
        <v>2711</v>
      </c>
      <c r="N1189" s="157">
        <v>290139921.17537302</v>
      </c>
      <c r="O1189" s="92" t="s">
        <v>8283</v>
      </c>
    </row>
    <row r="1190" spans="1:15" ht="24" customHeight="1">
      <c r="A1190" s="92" t="s">
        <v>5986</v>
      </c>
      <c r="B1190" s="151" t="s">
        <v>1126</v>
      </c>
      <c r="C1190" s="151" t="s">
        <v>5987</v>
      </c>
      <c r="D1190" s="151" t="s">
        <v>513</v>
      </c>
      <c r="E1190" s="152" t="s">
        <v>1096</v>
      </c>
      <c r="F1190" s="92" t="s">
        <v>8305</v>
      </c>
      <c r="G1190" s="92" t="s">
        <v>1093</v>
      </c>
      <c r="H1190" s="92" t="s">
        <v>8306</v>
      </c>
      <c r="I1190" s="92" t="s">
        <v>1093</v>
      </c>
      <c r="J1190" s="92" t="s">
        <v>8307</v>
      </c>
      <c r="K1190" s="92" t="s">
        <v>1093</v>
      </c>
      <c r="L1190" s="157">
        <v>1973.2902965640001</v>
      </c>
      <c r="M1190" s="92" t="s">
        <v>2711</v>
      </c>
      <c r="N1190" s="157">
        <v>290141894.46566999</v>
      </c>
      <c r="O1190" s="92" t="s">
        <v>8283</v>
      </c>
    </row>
    <row r="1191" spans="1:15" ht="24" customHeight="1">
      <c r="A1191" s="92" t="s">
        <v>4172</v>
      </c>
      <c r="B1191" s="151" t="s">
        <v>1089</v>
      </c>
      <c r="C1191" s="151" t="s">
        <v>4173</v>
      </c>
      <c r="D1191" s="151" t="s">
        <v>1091</v>
      </c>
      <c r="E1191" s="152" t="s">
        <v>1344</v>
      </c>
      <c r="F1191" s="92" t="s">
        <v>4174</v>
      </c>
      <c r="G1191" s="92" t="s">
        <v>1093</v>
      </c>
      <c r="H1191" s="92" t="s">
        <v>8308</v>
      </c>
      <c r="I1191" s="92" t="s">
        <v>1093</v>
      </c>
      <c r="J1191" s="92" t="s">
        <v>8309</v>
      </c>
      <c r="K1191" s="92" t="s">
        <v>1093</v>
      </c>
      <c r="L1191" s="157">
        <v>1968.4</v>
      </c>
      <c r="M1191" s="92" t="s">
        <v>2711</v>
      </c>
      <c r="N1191" s="157">
        <v>290143862.86567003</v>
      </c>
      <c r="O1191" s="92" t="s">
        <v>8283</v>
      </c>
    </row>
    <row r="1192" spans="1:15" ht="36" customHeight="1">
      <c r="A1192" s="92" t="s">
        <v>4137</v>
      </c>
      <c r="B1192" s="151" t="s">
        <v>1089</v>
      </c>
      <c r="C1192" s="151" t="s">
        <v>4138</v>
      </c>
      <c r="D1192" s="151" t="s">
        <v>1095</v>
      </c>
      <c r="E1192" s="152" t="s">
        <v>1096</v>
      </c>
      <c r="F1192" s="92" t="s">
        <v>1792</v>
      </c>
      <c r="G1192" s="92" t="s">
        <v>1093</v>
      </c>
      <c r="H1192" s="92" t="s">
        <v>8310</v>
      </c>
      <c r="I1192" s="92" t="s">
        <v>1093</v>
      </c>
      <c r="J1192" s="92" t="s">
        <v>8311</v>
      </c>
      <c r="K1192" s="92" t="s">
        <v>1093</v>
      </c>
      <c r="L1192" s="157">
        <v>1963.2</v>
      </c>
      <c r="M1192" s="92" t="s">
        <v>2711</v>
      </c>
      <c r="N1192" s="157">
        <v>290145826.06567001</v>
      </c>
      <c r="O1192" s="92" t="s">
        <v>8283</v>
      </c>
    </row>
    <row r="1193" spans="1:15" ht="24" customHeight="1">
      <c r="A1193" s="92" t="s">
        <v>639</v>
      </c>
      <c r="B1193" s="151" t="s">
        <v>1101</v>
      </c>
      <c r="C1193" s="151" t="s">
        <v>640</v>
      </c>
      <c r="D1193" s="151" t="s">
        <v>513</v>
      </c>
      <c r="E1193" s="152" t="s">
        <v>1096</v>
      </c>
      <c r="F1193" s="92" t="s">
        <v>641</v>
      </c>
      <c r="G1193" s="92" t="s">
        <v>534</v>
      </c>
      <c r="H1193" s="92" t="s">
        <v>8313</v>
      </c>
      <c r="I1193" s="92" t="s">
        <v>8314</v>
      </c>
      <c r="J1193" s="92" t="s">
        <v>8315</v>
      </c>
      <c r="K1193" s="92" t="s">
        <v>1217</v>
      </c>
      <c r="L1193" s="157">
        <v>1962.62284</v>
      </c>
      <c r="M1193" s="92" t="s">
        <v>2711</v>
      </c>
      <c r="N1193" s="157">
        <v>290147788.68851</v>
      </c>
      <c r="O1193" s="92" t="s">
        <v>8283</v>
      </c>
    </row>
    <row r="1194" spans="1:15" ht="36" customHeight="1">
      <c r="A1194" s="92" t="s">
        <v>4176</v>
      </c>
      <c r="B1194" s="151" t="s">
        <v>1126</v>
      </c>
      <c r="C1194" s="151" t="s">
        <v>4177</v>
      </c>
      <c r="D1194" s="151" t="s">
        <v>1091</v>
      </c>
      <c r="E1194" s="152" t="s">
        <v>1096</v>
      </c>
      <c r="F1194" s="92" t="s">
        <v>1520</v>
      </c>
      <c r="G1194" s="92" t="s">
        <v>1093</v>
      </c>
      <c r="H1194" s="92" t="s">
        <v>8316</v>
      </c>
      <c r="I1194" s="92" t="s">
        <v>1093</v>
      </c>
      <c r="J1194" s="92" t="s">
        <v>8317</v>
      </c>
      <c r="K1194" s="92" t="s">
        <v>1093</v>
      </c>
      <c r="L1194" s="157">
        <v>1959.6</v>
      </c>
      <c r="M1194" s="92" t="s">
        <v>2711</v>
      </c>
      <c r="N1194" s="157">
        <v>290149748.28851002</v>
      </c>
      <c r="O1194" s="92" t="s">
        <v>8283</v>
      </c>
    </row>
    <row r="1195" spans="1:15" ht="24" customHeight="1">
      <c r="A1195" s="92" t="s">
        <v>8318</v>
      </c>
      <c r="B1195" s="151" t="s">
        <v>1921</v>
      </c>
      <c r="C1195" s="151" t="s">
        <v>8319</v>
      </c>
      <c r="D1195" s="151" t="s">
        <v>1091</v>
      </c>
      <c r="E1195" s="152" t="s">
        <v>1109</v>
      </c>
      <c r="F1195" s="92" t="s">
        <v>1157</v>
      </c>
      <c r="G1195" s="92" t="s">
        <v>1093</v>
      </c>
      <c r="H1195" s="92" t="s">
        <v>8320</v>
      </c>
      <c r="I1195" s="92" t="s">
        <v>1093</v>
      </c>
      <c r="J1195" s="92" t="s">
        <v>8321</v>
      </c>
      <c r="K1195" s="92" t="s">
        <v>1093</v>
      </c>
      <c r="L1195" s="157">
        <v>1943.56</v>
      </c>
      <c r="M1195" s="92" t="s">
        <v>2711</v>
      </c>
      <c r="N1195" s="157">
        <v>290151691.84851003</v>
      </c>
      <c r="O1195" s="92" t="s">
        <v>8283</v>
      </c>
    </row>
    <row r="1196" spans="1:15" ht="24" customHeight="1">
      <c r="A1196" s="92" t="s">
        <v>4178</v>
      </c>
      <c r="B1196" s="151" t="s">
        <v>1126</v>
      </c>
      <c r="C1196" s="151" t="s">
        <v>4179</v>
      </c>
      <c r="D1196" s="151" t="s">
        <v>1091</v>
      </c>
      <c r="E1196" s="152" t="s">
        <v>1195</v>
      </c>
      <c r="F1196" s="92" t="s">
        <v>8322</v>
      </c>
      <c r="G1196" s="92" t="s">
        <v>1093</v>
      </c>
      <c r="H1196" s="92" t="s">
        <v>7871</v>
      </c>
      <c r="I1196" s="92" t="s">
        <v>1093</v>
      </c>
      <c r="J1196" s="92" t="s">
        <v>8323</v>
      </c>
      <c r="K1196" s="92" t="s">
        <v>1093</v>
      </c>
      <c r="L1196" s="157">
        <v>1939.9575896999997</v>
      </c>
      <c r="M1196" s="92" t="s">
        <v>2711</v>
      </c>
      <c r="N1196" s="157">
        <v>290153631.80610001</v>
      </c>
      <c r="O1196" s="92" t="s">
        <v>8283</v>
      </c>
    </row>
    <row r="1197" spans="1:15" ht="36" customHeight="1">
      <c r="A1197" s="92" t="s">
        <v>4189</v>
      </c>
      <c r="B1197" s="151" t="s">
        <v>1089</v>
      </c>
      <c r="C1197" s="151" t="s">
        <v>4190</v>
      </c>
      <c r="D1197" s="151" t="s">
        <v>1091</v>
      </c>
      <c r="E1197" s="152" t="s">
        <v>1344</v>
      </c>
      <c r="F1197" s="92" t="s">
        <v>4191</v>
      </c>
      <c r="G1197" s="92" t="s">
        <v>1093</v>
      </c>
      <c r="H1197" s="92" t="s">
        <v>8324</v>
      </c>
      <c r="I1197" s="92" t="s">
        <v>1093</v>
      </c>
      <c r="J1197" s="92" t="s">
        <v>8325</v>
      </c>
      <c r="K1197" s="92" t="s">
        <v>1093</v>
      </c>
      <c r="L1197" s="157">
        <v>1925.76</v>
      </c>
      <c r="M1197" s="92" t="s">
        <v>2711</v>
      </c>
      <c r="N1197" s="157">
        <v>290155557.5661</v>
      </c>
      <c r="O1197" s="92" t="s">
        <v>8283</v>
      </c>
    </row>
    <row r="1198" spans="1:15" ht="24" customHeight="1">
      <c r="A1198" s="92" t="s">
        <v>4193</v>
      </c>
      <c r="B1198" s="151" t="s">
        <v>1558</v>
      </c>
      <c r="C1198" s="151" t="s">
        <v>4194</v>
      </c>
      <c r="D1198" s="151" t="s">
        <v>1091</v>
      </c>
      <c r="E1198" s="152" t="s">
        <v>1195</v>
      </c>
      <c r="F1198" s="92" t="s">
        <v>4195</v>
      </c>
      <c r="G1198" s="92" t="s">
        <v>1093</v>
      </c>
      <c r="H1198" s="92" t="s">
        <v>2462</v>
      </c>
      <c r="I1198" s="92" t="s">
        <v>1093</v>
      </c>
      <c r="J1198" s="92" t="s">
        <v>8326</v>
      </c>
      <c r="K1198" s="92" t="s">
        <v>1093</v>
      </c>
      <c r="L1198" s="157">
        <v>1918.9566</v>
      </c>
      <c r="M1198" s="92" t="s">
        <v>2711</v>
      </c>
      <c r="N1198" s="157">
        <v>290157476.52270001</v>
      </c>
      <c r="O1198" s="92" t="s">
        <v>8283</v>
      </c>
    </row>
    <row r="1199" spans="1:15" ht="24" customHeight="1">
      <c r="A1199" s="92" t="s">
        <v>4142</v>
      </c>
      <c r="B1199" s="151" t="s">
        <v>1089</v>
      </c>
      <c r="C1199" s="151" t="s">
        <v>4143</v>
      </c>
      <c r="D1199" s="151" t="s">
        <v>1095</v>
      </c>
      <c r="E1199" s="152" t="s">
        <v>1131</v>
      </c>
      <c r="F1199" s="92" t="s">
        <v>4144</v>
      </c>
      <c r="G1199" s="92" t="s">
        <v>1093</v>
      </c>
      <c r="H1199" s="92" t="s">
        <v>2320</v>
      </c>
      <c r="I1199" s="92" t="s">
        <v>1093</v>
      </c>
      <c r="J1199" s="92" t="s">
        <v>8327</v>
      </c>
      <c r="K1199" s="92" t="s">
        <v>1093</v>
      </c>
      <c r="L1199" s="157">
        <v>1917.9458</v>
      </c>
      <c r="M1199" s="92" t="s">
        <v>2711</v>
      </c>
      <c r="N1199" s="157">
        <v>290159394.46850002</v>
      </c>
      <c r="O1199" s="92" t="s">
        <v>8283</v>
      </c>
    </row>
    <row r="1200" spans="1:15" ht="48" customHeight="1">
      <c r="A1200" s="92" t="s">
        <v>4145</v>
      </c>
      <c r="B1200" s="151" t="s">
        <v>1089</v>
      </c>
      <c r="C1200" s="151" t="s">
        <v>4146</v>
      </c>
      <c r="D1200" s="151" t="s">
        <v>1095</v>
      </c>
      <c r="E1200" s="152" t="s">
        <v>1109</v>
      </c>
      <c r="F1200" s="92" t="s">
        <v>3368</v>
      </c>
      <c r="G1200" s="92" t="s">
        <v>1093</v>
      </c>
      <c r="H1200" s="92" t="s">
        <v>8328</v>
      </c>
      <c r="I1200" s="92" t="s">
        <v>1093</v>
      </c>
      <c r="J1200" s="92" t="s">
        <v>8329</v>
      </c>
      <c r="K1200" s="92" t="s">
        <v>1093</v>
      </c>
      <c r="L1200" s="157">
        <v>1912.5</v>
      </c>
      <c r="M1200" s="92" t="s">
        <v>2711</v>
      </c>
      <c r="N1200" s="157">
        <v>290161306.96850002</v>
      </c>
      <c r="O1200" s="92" t="s">
        <v>8312</v>
      </c>
    </row>
    <row r="1201" spans="1:15" ht="24" customHeight="1">
      <c r="A1201" s="92" t="s">
        <v>4196</v>
      </c>
      <c r="B1201" s="151" t="s">
        <v>1089</v>
      </c>
      <c r="C1201" s="151" t="s">
        <v>4197</v>
      </c>
      <c r="D1201" s="151" t="s">
        <v>1091</v>
      </c>
      <c r="E1201" s="152" t="s">
        <v>1096</v>
      </c>
      <c r="F1201" s="92" t="s">
        <v>3826</v>
      </c>
      <c r="G1201" s="92" t="s">
        <v>1093</v>
      </c>
      <c r="H1201" s="92" t="s">
        <v>8330</v>
      </c>
      <c r="I1201" s="92" t="s">
        <v>1093</v>
      </c>
      <c r="J1201" s="92" t="s">
        <v>8331</v>
      </c>
      <c r="K1201" s="92" t="s">
        <v>1093</v>
      </c>
      <c r="L1201" s="157">
        <v>1905.3144</v>
      </c>
      <c r="M1201" s="92" t="s">
        <v>2711</v>
      </c>
      <c r="N1201" s="157">
        <v>290163212.28289998</v>
      </c>
      <c r="O1201" s="92" t="s">
        <v>8312</v>
      </c>
    </row>
    <row r="1202" spans="1:15" ht="24" customHeight="1">
      <c r="A1202" s="92" t="s">
        <v>4200</v>
      </c>
      <c r="B1202" s="151" t="s">
        <v>1089</v>
      </c>
      <c r="C1202" s="151" t="s">
        <v>4201</v>
      </c>
      <c r="D1202" s="151" t="s">
        <v>1091</v>
      </c>
      <c r="E1202" s="152" t="s">
        <v>1109</v>
      </c>
      <c r="F1202" s="92" t="s">
        <v>1119</v>
      </c>
      <c r="G1202" s="92" t="s">
        <v>1093</v>
      </c>
      <c r="H1202" s="92" t="s">
        <v>8332</v>
      </c>
      <c r="I1202" s="92" t="s">
        <v>1093</v>
      </c>
      <c r="J1202" s="92" t="s">
        <v>8333</v>
      </c>
      <c r="K1202" s="92" t="s">
        <v>1093</v>
      </c>
      <c r="L1202" s="157">
        <v>1891.26</v>
      </c>
      <c r="M1202" s="92" t="s">
        <v>2711</v>
      </c>
      <c r="N1202" s="157">
        <v>290165103.54290003</v>
      </c>
      <c r="O1202" s="92" t="s">
        <v>8312</v>
      </c>
    </row>
    <row r="1203" spans="1:15" ht="48" customHeight="1">
      <c r="A1203" s="92" t="s">
        <v>4202</v>
      </c>
      <c r="B1203" s="151" t="s">
        <v>1126</v>
      </c>
      <c r="C1203" s="151" t="s">
        <v>4203</v>
      </c>
      <c r="D1203" s="151" t="s">
        <v>1091</v>
      </c>
      <c r="E1203" s="152" t="s">
        <v>1096</v>
      </c>
      <c r="F1203" s="92" t="s">
        <v>4204</v>
      </c>
      <c r="G1203" s="92" t="s">
        <v>1093</v>
      </c>
      <c r="H1203" s="92" t="s">
        <v>5298</v>
      </c>
      <c r="I1203" s="92" t="s">
        <v>1093</v>
      </c>
      <c r="J1203" s="92" t="s">
        <v>8334</v>
      </c>
      <c r="K1203" s="92" t="s">
        <v>1093</v>
      </c>
      <c r="L1203" s="157">
        <v>1876.82</v>
      </c>
      <c r="M1203" s="92" t="s">
        <v>2711</v>
      </c>
      <c r="N1203" s="157">
        <v>290166980.36290002</v>
      </c>
      <c r="O1203" s="92" t="s">
        <v>8312</v>
      </c>
    </row>
    <row r="1204" spans="1:15" ht="24" customHeight="1">
      <c r="A1204" s="92" t="s">
        <v>4213</v>
      </c>
      <c r="B1204" s="151" t="s">
        <v>1921</v>
      </c>
      <c r="C1204" s="151" t="s">
        <v>4214</v>
      </c>
      <c r="D1204" s="151" t="s">
        <v>1091</v>
      </c>
      <c r="E1204" s="152" t="s">
        <v>1109</v>
      </c>
      <c r="F1204" s="92" t="s">
        <v>1520</v>
      </c>
      <c r="G1204" s="92" t="s">
        <v>1093</v>
      </c>
      <c r="H1204" s="92" t="s">
        <v>8335</v>
      </c>
      <c r="I1204" s="92" t="s">
        <v>1093</v>
      </c>
      <c r="J1204" s="92" t="s">
        <v>8336</v>
      </c>
      <c r="K1204" s="92" t="s">
        <v>1093</v>
      </c>
      <c r="L1204" s="157">
        <v>1860.72</v>
      </c>
      <c r="M1204" s="92" t="s">
        <v>2711</v>
      </c>
      <c r="N1204" s="157">
        <v>290168841.08289999</v>
      </c>
      <c r="O1204" s="92" t="s">
        <v>8312</v>
      </c>
    </row>
    <row r="1205" spans="1:15" ht="36" customHeight="1">
      <c r="A1205" s="92" t="s">
        <v>4215</v>
      </c>
      <c r="B1205" s="151" t="s">
        <v>1089</v>
      </c>
      <c r="C1205" s="151" t="s">
        <v>4216</v>
      </c>
      <c r="D1205" s="151" t="s">
        <v>1091</v>
      </c>
      <c r="E1205" s="152" t="s">
        <v>1109</v>
      </c>
      <c r="F1205" s="92" t="s">
        <v>3316</v>
      </c>
      <c r="G1205" s="92" t="s">
        <v>1093</v>
      </c>
      <c r="H1205" s="92" t="s">
        <v>8337</v>
      </c>
      <c r="I1205" s="92" t="s">
        <v>1093</v>
      </c>
      <c r="J1205" s="92" t="s">
        <v>8338</v>
      </c>
      <c r="K1205" s="92" t="s">
        <v>1093</v>
      </c>
      <c r="L1205" s="157">
        <v>1850.66</v>
      </c>
      <c r="M1205" s="92" t="s">
        <v>2711</v>
      </c>
      <c r="N1205" s="157">
        <v>290170691.74290001</v>
      </c>
      <c r="O1205" s="92" t="s">
        <v>8312</v>
      </c>
    </row>
    <row r="1206" spans="1:15" ht="24" customHeight="1">
      <c r="A1206" s="92" t="s">
        <v>4180</v>
      </c>
      <c r="B1206" s="151" t="s">
        <v>1089</v>
      </c>
      <c r="C1206" s="151" t="s">
        <v>3893</v>
      </c>
      <c r="D1206" s="151" t="s">
        <v>1095</v>
      </c>
      <c r="E1206" s="152" t="s">
        <v>1109</v>
      </c>
      <c r="F1206" s="92" t="s">
        <v>1605</v>
      </c>
      <c r="G1206" s="92" t="s">
        <v>1093</v>
      </c>
      <c r="H1206" s="92" t="s">
        <v>8339</v>
      </c>
      <c r="I1206" s="92" t="s">
        <v>1093</v>
      </c>
      <c r="J1206" s="92" t="s">
        <v>8340</v>
      </c>
      <c r="K1206" s="92" t="s">
        <v>1093</v>
      </c>
      <c r="L1206" s="157">
        <v>1841.4</v>
      </c>
      <c r="M1206" s="92" t="s">
        <v>2711</v>
      </c>
      <c r="N1206" s="157">
        <v>290172533.14289999</v>
      </c>
      <c r="O1206" s="92" t="s">
        <v>8312</v>
      </c>
    </row>
    <row r="1207" spans="1:15" ht="48" customHeight="1">
      <c r="A1207" s="92" t="s">
        <v>4222</v>
      </c>
      <c r="B1207" s="151" t="s">
        <v>1921</v>
      </c>
      <c r="C1207" s="151" t="s">
        <v>4223</v>
      </c>
      <c r="D1207" s="151" t="s">
        <v>513</v>
      </c>
      <c r="E1207" s="152" t="s">
        <v>508</v>
      </c>
      <c r="F1207" s="92" t="s">
        <v>4224</v>
      </c>
      <c r="G1207" s="92" t="s">
        <v>1093</v>
      </c>
      <c r="H1207" s="92" t="s">
        <v>8341</v>
      </c>
      <c r="I1207" s="92" t="s">
        <v>1093</v>
      </c>
      <c r="J1207" s="92" t="s">
        <v>8342</v>
      </c>
      <c r="K1207" s="92" t="s">
        <v>1093</v>
      </c>
      <c r="L1207" s="157">
        <v>1826.7543800000001</v>
      </c>
      <c r="M1207" s="92" t="s">
        <v>2711</v>
      </c>
      <c r="N1207" s="157">
        <v>290174359.89727998</v>
      </c>
      <c r="O1207" s="92" t="s">
        <v>8312</v>
      </c>
    </row>
    <row r="1208" spans="1:15" ht="24" customHeight="1">
      <c r="A1208" s="92" t="s">
        <v>4315</v>
      </c>
      <c r="B1208" s="151" t="s">
        <v>1101</v>
      </c>
      <c r="C1208" s="151" t="s">
        <v>4316</v>
      </c>
      <c r="D1208" s="151" t="s">
        <v>1091</v>
      </c>
      <c r="E1208" s="152" t="s">
        <v>1160</v>
      </c>
      <c r="F1208" s="92" t="s">
        <v>4317</v>
      </c>
      <c r="G1208" s="92" t="s">
        <v>1093</v>
      </c>
      <c r="H1208" s="92" t="s">
        <v>8343</v>
      </c>
      <c r="I1208" s="92" t="s">
        <v>1093</v>
      </c>
      <c r="J1208" s="92" t="s">
        <v>8344</v>
      </c>
      <c r="K1208" s="92" t="s">
        <v>1093</v>
      </c>
      <c r="L1208" s="157">
        <v>1824.9914220000001</v>
      </c>
      <c r="M1208" s="92" t="s">
        <v>2711</v>
      </c>
      <c r="N1208" s="157">
        <v>290176184.88870198</v>
      </c>
      <c r="O1208" s="92" t="s">
        <v>8312</v>
      </c>
    </row>
    <row r="1209" spans="1:15" ht="24" customHeight="1">
      <c r="A1209" s="92" t="s">
        <v>4227</v>
      </c>
      <c r="B1209" s="151" t="s">
        <v>1089</v>
      </c>
      <c r="C1209" s="151" t="s">
        <v>4228</v>
      </c>
      <c r="D1209" s="151" t="s">
        <v>1091</v>
      </c>
      <c r="E1209" s="152" t="s">
        <v>1160</v>
      </c>
      <c r="F1209" s="92" t="s">
        <v>3756</v>
      </c>
      <c r="G1209" s="92" t="s">
        <v>1093</v>
      </c>
      <c r="H1209" s="92" t="s">
        <v>8346</v>
      </c>
      <c r="I1209" s="92" t="s">
        <v>1093</v>
      </c>
      <c r="J1209" s="92" t="s">
        <v>8347</v>
      </c>
      <c r="K1209" s="92" t="s">
        <v>1093</v>
      </c>
      <c r="L1209" s="157">
        <v>1819.2</v>
      </c>
      <c r="M1209" s="92" t="s">
        <v>2711</v>
      </c>
      <c r="N1209" s="157">
        <v>290178004.08870202</v>
      </c>
      <c r="O1209" s="92" t="s">
        <v>8312</v>
      </c>
    </row>
    <row r="1210" spans="1:15" ht="24" customHeight="1">
      <c r="A1210" s="92" t="s">
        <v>4232</v>
      </c>
      <c r="B1210" s="151" t="s">
        <v>1921</v>
      </c>
      <c r="C1210" s="151" t="s">
        <v>4233</v>
      </c>
      <c r="D1210" s="151" t="s">
        <v>1091</v>
      </c>
      <c r="E1210" s="152" t="s">
        <v>1109</v>
      </c>
      <c r="F1210" s="92" t="s">
        <v>1520</v>
      </c>
      <c r="G1210" s="92" t="s">
        <v>1093</v>
      </c>
      <c r="H1210" s="92" t="s">
        <v>8348</v>
      </c>
      <c r="I1210" s="92" t="s">
        <v>1093</v>
      </c>
      <c r="J1210" s="92" t="s">
        <v>8349</v>
      </c>
      <c r="K1210" s="92" t="s">
        <v>1093</v>
      </c>
      <c r="L1210" s="157">
        <v>1806.24</v>
      </c>
      <c r="M1210" s="92" t="s">
        <v>2711</v>
      </c>
      <c r="N1210" s="157">
        <v>290179810.32870197</v>
      </c>
      <c r="O1210" s="92" t="s">
        <v>8312</v>
      </c>
    </row>
    <row r="1211" spans="1:15" ht="24" customHeight="1">
      <c r="A1211" s="92" t="s">
        <v>4229</v>
      </c>
      <c r="B1211" s="151" t="s">
        <v>1101</v>
      </c>
      <c r="C1211" s="151" t="s">
        <v>4230</v>
      </c>
      <c r="D1211" s="151" t="s">
        <v>513</v>
      </c>
      <c r="E1211" s="152" t="s">
        <v>1096</v>
      </c>
      <c r="F1211" s="92" t="s">
        <v>4231</v>
      </c>
      <c r="G1211" s="92" t="s">
        <v>534</v>
      </c>
      <c r="H1211" s="92" t="s">
        <v>8350</v>
      </c>
      <c r="I1211" s="92" t="s">
        <v>1381</v>
      </c>
      <c r="J1211" s="92" t="s">
        <v>8351</v>
      </c>
      <c r="K1211" s="92" t="s">
        <v>1217</v>
      </c>
      <c r="L1211" s="157">
        <v>1795.1080467571201</v>
      </c>
      <c r="M1211" s="92" t="s">
        <v>2711</v>
      </c>
      <c r="N1211" s="157">
        <v>290181605.43674898</v>
      </c>
      <c r="O1211" s="92" t="s">
        <v>8312</v>
      </c>
    </row>
    <row r="1212" spans="1:15" ht="24" customHeight="1">
      <c r="A1212" s="92" t="s">
        <v>4184</v>
      </c>
      <c r="B1212" s="151" t="s">
        <v>1558</v>
      </c>
      <c r="C1212" s="151" t="s">
        <v>4185</v>
      </c>
      <c r="D1212" s="151" t="s">
        <v>1091</v>
      </c>
      <c r="E1212" s="152" t="s">
        <v>4186</v>
      </c>
      <c r="F1212" s="92" t="s">
        <v>4187</v>
      </c>
      <c r="G1212" s="92" t="s">
        <v>1093</v>
      </c>
      <c r="H1212" s="92" t="s">
        <v>8352</v>
      </c>
      <c r="I1212" s="92" t="s">
        <v>1093</v>
      </c>
      <c r="J1212" s="92" t="s">
        <v>8353</v>
      </c>
      <c r="K1212" s="92" t="s">
        <v>1093</v>
      </c>
      <c r="L1212" s="157">
        <v>1790.6217375000001</v>
      </c>
      <c r="M1212" s="92" t="s">
        <v>2711</v>
      </c>
      <c r="N1212" s="157">
        <v>290183396.058487</v>
      </c>
      <c r="O1212" s="92" t="s">
        <v>8312</v>
      </c>
    </row>
    <row r="1213" spans="1:15" ht="24" customHeight="1">
      <c r="A1213" s="92" t="s">
        <v>4235</v>
      </c>
      <c r="B1213" s="151" t="s">
        <v>1126</v>
      </c>
      <c r="C1213" s="151" t="s">
        <v>4236</v>
      </c>
      <c r="D1213" s="151" t="s">
        <v>1091</v>
      </c>
      <c r="E1213" s="152" t="s">
        <v>1195</v>
      </c>
      <c r="F1213" s="92" t="s">
        <v>4237</v>
      </c>
      <c r="G1213" s="92" t="s">
        <v>1093</v>
      </c>
      <c r="H1213" s="92" t="s">
        <v>8354</v>
      </c>
      <c r="I1213" s="92" t="s">
        <v>1093</v>
      </c>
      <c r="J1213" s="92" t="s">
        <v>8355</v>
      </c>
      <c r="K1213" s="92" t="s">
        <v>1093</v>
      </c>
      <c r="L1213" s="157">
        <v>1785.1547700000001</v>
      </c>
      <c r="M1213" s="92" t="s">
        <v>2711</v>
      </c>
      <c r="N1213" s="157">
        <v>290185181.21325701</v>
      </c>
      <c r="O1213" s="92" t="s">
        <v>8312</v>
      </c>
    </row>
    <row r="1214" spans="1:15" ht="24" customHeight="1">
      <c r="A1214" s="92" t="s">
        <v>4238</v>
      </c>
      <c r="B1214" s="151" t="s">
        <v>1089</v>
      </c>
      <c r="C1214" s="151" t="s">
        <v>4239</v>
      </c>
      <c r="D1214" s="151" t="s">
        <v>1091</v>
      </c>
      <c r="E1214" s="152" t="s">
        <v>6568</v>
      </c>
      <c r="F1214" s="92" t="s">
        <v>1119</v>
      </c>
      <c r="G1214" s="92" t="s">
        <v>1093</v>
      </c>
      <c r="H1214" s="92" t="s">
        <v>8356</v>
      </c>
      <c r="I1214" s="92" t="s">
        <v>1093</v>
      </c>
      <c r="J1214" s="92" t="s">
        <v>8357</v>
      </c>
      <c r="K1214" s="92" t="s">
        <v>1093</v>
      </c>
      <c r="L1214" s="157">
        <v>1775.82</v>
      </c>
      <c r="M1214" s="92" t="s">
        <v>2711</v>
      </c>
      <c r="N1214" s="157">
        <v>290186957.03325701</v>
      </c>
      <c r="O1214" s="92" t="s">
        <v>8312</v>
      </c>
    </row>
    <row r="1215" spans="1:15" ht="24" customHeight="1">
      <c r="A1215" s="92" t="s">
        <v>4240</v>
      </c>
      <c r="B1215" s="151" t="s">
        <v>1089</v>
      </c>
      <c r="C1215" s="151" t="s">
        <v>4241</v>
      </c>
      <c r="D1215" s="151" t="s">
        <v>1091</v>
      </c>
      <c r="E1215" s="152" t="s">
        <v>1160</v>
      </c>
      <c r="F1215" s="92" t="s">
        <v>3971</v>
      </c>
      <c r="G1215" s="92" t="s">
        <v>1093</v>
      </c>
      <c r="H1215" s="92" t="s">
        <v>8358</v>
      </c>
      <c r="I1215" s="92" t="s">
        <v>1093</v>
      </c>
      <c r="J1215" s="92" t="s">
        <v>8359</v>
      </c>
      <c r="K1215" s="92" t="s">
        <v>1093</v>
      </c>
      <c r="L1215" s="157">
        <v>1772.96</v>
      </c>
      <c r="M1215" s="92" t="s">
        <v>2711</v>
      </c>
      <c r="N1215" s="157">
        <v>290188729.99325699</v>
      </c>
      <c r="O1215" s="92" t="s">
        <v>8312</v>
      </c>
    </row>
    <row r="1216" spans="1:15" ht="36" customHeight="1">
      <c r="A1216" s="92" t="s">
        <v>4243</v>
      </c>
      <c r="B1216" s="151" t="s">
        <v>1558</v>
      </c>
      <c r="C1216" s="151" t="s">
        <v>4244</v>
      </c>
      <c r="D1216" s="151" t="s">
        <v>1091</v>
      </c>
      <c r="E1216" s="152" t="s">
        <v>1096</v>
      </c>
      <c r="F1216" s="92" t="s">
        <v>1100</v>
      </c>
      <c r="G1216" s="92" t="s">
        <v>1093</v>
      </c>
      <c r="H1216" s="92" t="s">
        <v>8360</v>
      </c>
      <c r="I1216" s="92" t="s">
        <v>1093</v>
      </c>
      <c r="J1216" s="92" t="s">
        <v>8361</v>
      </c>
      <c r="K1216" s="92" t="s">
        <v>1093</v>
      </c>
      <c r="L1216" s="157">
        <v>1769.85</v>
      </c>
      <c r="M1216" s="92" t="s">
        <v>2711</v>
      </c>
      <c r="N1216" s="157">
        <v>290190499.84325701</v>
      </c>
      <c r="O1216" s="92" t="s">
        <v>8345</v>
      </c>
    </row>
    <row r="1217" spans="1:15" ht="36" customHeight="1">
      <c r="A1217" s="92" t="s">
        <v>4246</v>
      </c>
      <c r="B1217" s="151" t="s">
        <v>1089</v>
      </c>
      <c r="C1217" s="151" t="s">
        <v>4247</v>
      </c>
      <c r="D1217" s="151" t="s">
        <v>1091</v>
      </c>
      <c r="E1217" s="152" t="s">
        <v>1109</v>
      </c>
      <c r="F1217" s="92" t="s">
        <v>2710</v>
      </c>
      <c r="G1217" s="92" t="s">
        <v>1093</v>
      </c>
      <c r="H1217" s="92" t="s">
        <v>8362</v>
      </c>
      <c r="I1217" s="92" t="s">
        <v>1093</v>
      </c>
      <c r="J1217" s="92" t="s">
        <v>8363</v>
      </c>
      <c r="K1217" s="92" t="s">
        <v>1093</v>
      </c>
      <c r="L1217" s="157">
        <v>1761.4</v>
      </c>
      <c r="M1217" s="92" t="s">
        <v>2711</v>
      </c>
      <c r="N1217" s="157">
        <v>290192261.24325699</v>
      </c>
      <c r="O1217" s="92" t="s">
        <v>8345</v>
      </c>
    </row>
    <row r="1218" spans="1:15" ht="36" customHeight="1">
      <c r="A1218" s="92" t="s">
        <v>4328</v>
      </c>
      <c r="B1218" s="151" t="s">
        <v>1089</v>
      </c>
      <c r="C1218" s="151" t="s">
        <v>4329</v>
      </c>
      <c r="D1218" s="151" t="s">
        <v>1095</v>
      </c>
      <c r="E1218" s="152" t="s">
        <v>1195</v>
      </c>
      <c r="F1218" s="92" t="s">
        <v>3382</v>
      </c>
      <c r="G1218" s="92" t="s">
        <v>1093</v>
      </c>
      <c r="H1218" s="92" t="s">
        <v>4330</v>
      </c>
      <c r="I1218" s="92" t="s">
        <v>1093</v>
      </c>
      <c r="J1218" s="92" t="s">
        <v>4331</v>
      </c>
      <c r="K1218" s="92" t="s">
        <v>1093</v>
      </c>
      <c r="L1218" s="157">
        <v>1760</v>
      </c>
      <c r="M1218" s="92" t="s">
        <v>2711</v>
      </c>
      <c r="N1218" s="157">
        <v>290194021.24325699</v>
      </c>
      <c r="O1218" s="92" t="s">
        <v>8345</v>
      </c>
    </row>
    <row r="1219" spans="1:15" ht="24" customHeight="1">
      <c r="A1219" s="92" t="s">
        <v>4210</v>
      </c>
      <c r="B1219" s="151" t="s">
        <v>1089</v>
      </c>
      <c r="C1219" s="151" t="s">
        <v>4211</v>
      </c>
      <c r="D1219" s="151" t="s">
        <v>1095</v>
      </c>
      <c r="E1219" s="152" t="s">
        <v>1160</v>
      </c>
      <c r="F1219" s="92" t="s">
        <v>4212</v>
      </c>
      <c r="G1219" s="92" t="s">
        <v>1093</v>
      </c>
      <c r="H1219" s="92" t="s">
        <v>7186</v>
      </c>
      <c r="I1219" s="92" t="s">
        <v>1093</v>
      </c>
      <c r="J1219" s="92" t="s">
        <v>8364</v>
      </c>
      <c r="K1219" s="92" t="s">
        <v>1093</v>
      </c>
      <c r="L1219" s="157">
        <v>1759.5</v>
      </c>
      <c r="M1219" s="92" t="s">
        <v>2711</v>
      </c>
      <c r="N1219" s="157">
        <v>290195780.74325699</v>
      </c>
      <c r="O1219" s="92" t="s">
        <v>8345</v>
      </c>
    </row>
    <row r="1220" spans="1:15" ht="24" customHeight="1">
      <c r="A1220" s="92" t="s">
        <v>4251</v>
      </c>
      <c r="B1220" s="151" t="s">
        <v>1089</v>
      </c>
      <c r="C1220" s="151" t="s">
        <v>4252</v>
      </c>
      <c r="D1220" s="151" t="s">
        <v>1091</v>
      </c>
      <c r="E1220" s="152" t="s">
        <v>1344</v>
      </c>
      <c r="F1220" s="92" t="s">
        <v>3853</v>
      </c>
      <c r="G1220" s="92" t="s">
        <v>1093</v>
      </c>
      <c r="H1220" s="92" t="s">
        <v>8365</v>
      </c>
      <c r="I1220" s="92" t="s">
        <v>1093</v>
      </c>
      <c r="J1220" s="92" t="s">
        <v>8366</v>
      </c>
      <c r="K1220" s="92" t="s">
        <v>1093</v>
      </c>
      <c r="L1220" s="157">
        <v>1748.48</v>
      </c>
      <c r="M1220" s="92" t="s">
        <v>2711</v>
      </c>
      <c r="N1220" s="157">
        <v>290197529.22325701</v>
      </c>
      <c r="O1220" s="92" t="s">
        <v>8345</v>
      </c>
    </row>
    <row r="1221" spans="1:15" ht="36" customHeight="1">
      <c r="A1221" s="92" t="s">
        <v>1044</v>
      </c>
      <c r="B1221" s="151" t="s">
        <v>1126</v>
      </c>
      <c r="C1221" s="151" t="s">
        <v>505</v>
      </c>
      <c r="D1221" s="151" t="s">
        <v>1127</v>
      </c>
      <c r="E1221" s="152" t="s">
        <v>254</v>
      </c>
      <c r="F1221" s="92" t="s">
        <v>1045</v>
      </c>
      <c r="G1221" s="92" t="s">
        <v>1093</v>
      </c>
      <c r="H1221" s="92" t="s">
        <v>5421</v>
      </c>
      <c r="I1221" s="92" t="s">
        <v>1093</v>
      </c>
      <c r="J1221" s="92" t="s">
        <v>8367</v>
      </c>
      <c r="K1221" s="92" t="s">
        <v>1093</v>
      </c>
      <c r="L1221" s="157">
        <v>1744.2432605859999</v>
      </c>
      <c r="M1221" s="92" t="s">
        <v>2711</v>
      </c>
      <c r="N1221" s="157">
        <v>290199273.46651798</v>
      </c>
      <c r="O1221" s="92" t="s">
        <v>8345</v>
      </c>
    </row>
    <row r="1222" spans="1:15" ht="24" customHeight="1">
      <c r="A1222" s="92" t="s">
        <v>4217</v>
      </c>
      <c r="B1222" s="151" t="s">
        <v>1089</v>
      </c>
      <c r="C1222" s="151" t="s">
        <v>2709</v>
      </c>
      <c r="D1222" s="151" t="s">
        <v>1095</v>
      </c>
      <c r="E1222" s="152" t="s">
        <v>1109</v>
      </c>
      <c r="F1222" s="92" t="s">
        <v>2710</v>
      </c>
      <c r="G1222" s="92" t="s">
        <v>1093</v>
      </c>
      <c r="H1222" s="92" t="s">
        <v>8368</v>
      </c>
      <c r="I1222" s="92" t="s">
        <v>1093</v>
      </c>
      <c r="J1222" s="92" t="s">
        <v>8369</v>
      </c>
      <c r="K1222" s="92" t="s">
        <v>1093</v>
      </c>
      <c r="L1222" s="157">
        <v>1743.4</v>
      </c>
      <c r="M1222" s="92" t="s">
        <v>2711</v>
      </c>
      <c r="N1222" s="157">
        <v>290201016.86651802</v>
      </c>
      <c r="O1222" s="92" t="s">
        <v>8345</v>
      </c>
    </row>
    <row r="1223" spans="1:15" ht="24" customHeight="1">
      <c r="A1223" s="92" t="s">
        <v>4253</v>
      </c>
      <c r="B1223" s="151" t="s">
        <v>1126</v>
      </c>
      <c r="C1223" s="151" t="s">
        <v>4254</v>
      </c>
      <c r="D1223" s="151" t="s">
        <v>1091</v>
      </c>
      <c r="E1223" s="152" t="s">
        <v>1195</v>
      </c>
      <c r="F1223" s="92" t="s">
        <v>4255</v>
      </c>
      <c r="G1223" s="92" t="s">
        <v>1093</v>
      </c>
      <c r="H1223" s="92" t="s">
        <v>8370</v>
      </c>
      <c r="I1223" s="92" t="s">
        <v>1093</v>
      </c>
      <c r="J1223" s="92" t="s">
        <v>8371</v>
      </c>
      <c r="K1223" s="92" t="s">
        <v>1093</v>
      </c>
      <c r="L1223" s="157">
        <v>1742.6460282</v>
      </c>
      <c r="M1223" s="92" t="s">
        <v>2711</v>
      </c>
      <c r="N1223" s="157">
        <v>290202759.512546</v>
      </c>
      <c r="O1223" s="92" t="s">
        <v>8345</v>
      </c>
    </row>
    <row r="1224" spans="1:15" ht="24" customHeight="1">
      <c r="A1224" s="92" t="s">
        <v>4256</v>
      </c>
      <c r="B1224" s="151" t="s">
        <v>1921</v>
      </c>
      <c r="C1224" s="151" t="s">
        <v>4257</v>
      </c>
      <c r="D1224" s="151" t="s">
        <v>1091</v>
      </c>
      <c r="E1224" s="152" t="s">
        <v>1109</v>
      </c>
      <c r="F1224" s="92" t="s">
        <v>8372</v>
      </c>
      <c r="G1224" s="92" t="s">
        <v>1093</v>
      </c>
      <c r="H1224" s="92" t="s">
        <v>5692</v>
      </c>
      <c r="I1224" s="92" t="s">
        <v>1093</v>
      </c>
      <c r="J1224" s="92" t="s">
        <v>8373</v>
      </c>
      <c r="K1224" s="92" t="s">
        <v>1093</v>
      </c>
      <c r="L1224" s="157">
        <v>1733.0665656000001</v>
      </c>
      <c r="M1224" s="92" t="s">
        <v>2711</v>
      </c>
      <c r="N1224" s="157">
        <v>290204492.57911199</v>
      </c>
      <c r="O1224" s="92" t="s">
        <v>8345</v>
      </c>
    </row>
    <row r="1225" spans="1:15" ht="24" customHeight="1">
      <c r="A1225" s="92" t="s">
        <v>4262</v>
      </c>
      <c r="B1225" s="151" t="s">
        <v>1126</v>
      </c>
      <c r="C1225" s="151" t="s">
        <v>4263</v>
      </c>
      <c r="D1225" s="151" t="s">
        <v>1091</v>
      </c>
      <c r="E1225" s="152" t="s">
        <v>1096</v>
      </c>
      <c r="F1225" s="92" t="s">
        <v>2499</v>
      </c>
      <c r="G1225" s="92" t="s">
        <v>1093</v>
      </c>
      <c r="H1225" s="92" t="s">
        <v>8374</v>
      </c>
      <c r="I1225" s="92" t="s">
        <v>1093</v>
      </c>
      <c r="J1225" s="92" t="s">
        <v>8375</v>
      </c>
      <c r="K1225" s="92" t="s">
        <v>1093</v>
      </c>
      <c r="L1225" s="157">
        <v>1727.76</v>
      </c>
      <c r="M1225" s="92" t="s">
        <v>2711</v>
      </c>
      <c r="N1225" s="157">
        <v>290206220.33911198</v>
      </c>
      <c r="O1225" s="92" t="s">
        <v>8345</v>
      </c>
    </row>
    <row r="1226" spans="1:15" ht="24" customHeight="1">
      <c r="A1226" s="92" t="s">
        <v>4264</v>
      </c>
      <c r="B1226" s="151" t="s">
        <v>1921</v>
      </c>
      <c r="C1226" s="151" t="s">
        <v>4265</v>
      </c>
      <c r="D1226" s="151" t="s">
        <v>1091</v>
      </c>
      <c r="E1226" s="152" t="s">
        <v>1137</v>
      </c>
      <c r="F1226" s="92" t="s">
        <v>4266</v>
      </c>
      <c r="G1226" s="92" t="s">
        <v>1093</v>
      </c>
      <c r="H1226" s="92" t="s">
        <v>5708</v>
      </c>
      <c r="I1226" s="92" t="s">
        <v>1093</v>
      </c>
      <c r="J1226" s="92" t="s">
        <v>8377</v>
      </c>
      <c r="K1226" s="92" t="s">
        <v>1093</v>
      </c>
      <c r="L1226" s="157">
        <v>1724.153712</v>
      </c>
      <c r="M1226" s="92" t="s">
        <v>2711</v>
      </c>
      <c r="N1226" s="157">
        <v>290207944.49282402</v>
      </c>
      <c r="O1226" s="92" t="s">
        <v>8345</v>
      </c>
    </row>
    <row r="1227" spans="1:15" ht="36" customHeight="1">
      <c r="A1227" s="92" t="s">
        <v>4267</v>
      </c>
      <c r="B1227" s="151" t="s">
        <v>1126</v>
      </c>
      <c r="C1227" s="151" t="s">
        <v>4268</v>
      </c>
      <c r="D1227" s="151" t="s">
        <v>1091</v>
      </c>
      <c r="E1227" s="152" t="s">
        <v>1096</v>
      </c>
      <c r="F1227" s="92" t="s">
        <v>4269</v>
      </c>
      <c r="G1227" s="92" t="s">
        <v>1093</v>
      </c>
      <c r="H1227" s="92" t="s">
        <v>8378</v>
      </c>
      <c r="I1227" s="92" t="s">
        <v>1093</v>
      </c>
      <c r="J1227" s="92" t="s">
        <v>8379</v>
      </c>
      <c r="K1227" s="92" t="s">
        <v>1093</v>
      </c>
      <c r="L1227" s="157">
        <v>1715.34</v>
      </c>
      <c r="M1227" s="92" t="s">
        <v>2711</v>
      </c>
      <c r="N1227" s="157">
        <v>290209659.83282399</v>
      </c>
      <c r="O1227" s="92" t="s">
        <v>8345</v>
      </c>
    </row>
    <row r="1228" spans="1:15" ht="24" customHeight="1">
      <c r="A1228" s="92" t="s">
        <v>4270</v>
      </c>
      <c r="B1228" s="151" t="s">
        <v>1126</v>
      </c>
      <c r="C1228" s="151" t="s">
        <v>4271</v>
      </c>
      <c r="D1228" s="151" t="s">
        <v>1091</v>
      </c>
      <c r="E1228" s="152" t="s">
        <v>1096</v>
      </c>
      <c r="F1228" s="92" t="s">
        <v>1520</v>
      </c>
      <c r="G1228" s="92" t="s">
        <v>1093</v>
      </c>
      <c r="H1228" s="92" t="s">
        <v>8380</v>
      </c>
      <c r="I1228" s="92" t="s">
        <v>1093</v>
      </c>
      <c r="J1228" s="92" t="s">
        <v>8381</v>
      </c>
      <c r="K1228" s="92" t="s">
        <v>1093</v>
      </c>
      <c r="L1228" s="157">
        <v>1711.2</v>
      </c>
      <c r="M1228" s="92" t="s">
        <v>2711</v>
      </c>
      <c r="N1228" s="157">
        <v>290211371.03282398</v>
      </c>
      <c r="O1228" s="92" t="s">
        <v>8345</v>
      </c>
    </row>
    <row r="1229" spans="1:15" ht="24" customHeight="1">
      <c r="A1229" s="92" t="s">
        <v>4234</v>
      </c>
      <c r="B1229" s="151" t="s">
        <v>1089</v>
      </c>
      <c r="C1229" s="151" t="s">
        <v>3939</v>
      </c>
      <c r="D1229" s="151" t="s">
        <v>1095</v>
      </c>
      <c r="E1229" s="152" t="s">
        <v>1109</v>
      </c>
      <c r="F1229" s="92" t="s">
        <v>2499</v>
      </c>
      <c r="G1229" s="92" t="s">
        <v>1093</v>
      </c>
      <c r="H1229" s="92" t="s">
        <v>8271</v>
      </c>
      <c r="I1229" s="92" t="s">
        <v>1093</v>
      </c>
      <c r="J1229" s="92" t="s">
        <v>8382</v>
      </c>
      <c r="K1229" s="92" t="s">
        <v>1093</v>
      </c>
      <c r="L1229" s="157">
        <v>1700</v>
      </c>
      <c r="M1229" s="92" t="s">
        <v>2711</v>
      </c>
      <c r="N1229" s="157">
        <v>290213071.03282398</v>
      </c>
      <c r="O1229" s="92" t="s">
        <v>8345</v>
      </c>
    </row>
    <row r="1230" spans="1:15" ht="24" customHeight="1">
      <c r="A1230" s="92" t="s">
        <v>4274</v>
      </c>
      <c r="B1230" s="151" t="s">
        <v>1126</v>
      </c>
      <c r="C1230" s="151" t="s">
        <v>4275</v>
      </c>
      <c r="D1230" s="151" t="s">
        <v>1091</v>
      </c>
      <c r="E1230" s="152" t="s">
        <v>1096</v>
      </c>
      <c r="F1230" s="92" t="s">
        <v>2710</v>
      </c>
      <c r="G1230" s="92" t="s">
        <v>1093</v>
      </c>
      <c r="H1230" s="92" t="s">
        <v>8383</v>
      </c>
      <c r="I1230" s="92" t="s">
        <v>1093</v>
      </c>
      <c r="J1230" s="92" t="s">
        <v>8384</v>
      </c>
      <c r="K1230" s="92" t="s">
        <v>1093</v>
      </c>
      <c r="L1230" s="157">
        <v>1684.2</v>
      </c>
      <c r="M1230" s="92" t="s">
        <v>2711</v>
      </c>
      <c r="N1230" s="157">
        <v>290214755.23282403</v>
      </c>
      <c r="O1230" s="92" t="s">
        <v>8345</v>
      </c>
    </row>
    <row r="1231" spans="1:15" ht="24" customHeight="1">
      <c r="A1231" s="92" t="s">
        <v>4278</v>
      </c>
      <c r="B1231" s="151" t="s">
        <v>1126</v>
      </c>
      <c r="C1231" s="151" t="s">
        <v>4279</v>
      </c>
      <c r="D1231" s="151" t="s">
        <v>1091</v>
      </c>
      <c r="E1231" s="152" t="s">
        <v>1096</v>
      </c>
      <c r="F1231" s="92" t="s">
        <v>4280</v>
      </c>
      <c r="G1231" s="92" t="s">
        <v>1093</v>
      </c>
      <c r="H1231" s="92" t="s">
        <v>8385</v>
      </c>
      <c r="I1231" s="92" t="s">
        <v>1093</v>
      </c>
      <c r="J1231" s="92" t="s">
        <v>8386</v>
      </c>
      <c r="K1231" s="92" t="s">
        <v>1093</v>
      </c>
      <c r="L1231" s="157">
        <v>1681.0580849999999</v>
      </c>
      <c r="M1231" s="92" t="s">
        <v>2711</v>
      </c>
      <c r="N1231" s="157">
        <v>290216436.29090899</v>
      </c>
      <c r="O1231" s="92" t="s">
        <v>8345</v>
      </c>
    </row>
    <row r="1232" spans="1:15" ht="24" customHeight="1">
      <c r="A1232" s="92" t="s">
        <v>4281</v>
      </c>
      <c r="B1232" s="151" t="s">
        <v>1101</v>
      </c>
      <c r="C1232" s="151" t="s">
        <v>4282</v>
      </c>
      <c r="D1232" s="151" t="s">
        <v>1091</v>
      </c>
      <c r="E1232" s="152" t="s">
        <v>1137</v>
      </c>
      <c r="F1232" s="92" t="s">
        <v>4283</v>
      </c>
      <c r="G1232" s="92" t="s">
        <v>1093</v>
      </c>
      <c r="H1232" s="92" t="s">
        <v>8387</v>
      </c>
      <c r="I1232" s="92" t="s">
        <v>1093</v>
      </c>
      <c r="J1232" s="92" t="s">
        <v>8388</v>
      </c>
      <c r="K1232" s="92" t="s">
        <v>1093</v>
      </c>
      <c r="L1232" s="157">
        <v>1679.5503521999999</v>
      </c>
      <c r="M1232" s="92" t="s">
        <v>2711</v>
      </c>
      <c r="N1232" s="157">
        <v>290218115.84126103</v>
      </c>
      <c r="O1232" s="92" t="s">
        <v>8345</v>
      </c>
    </row>
    <row r="1233" spans="1:15" ht="24" customHeight="1">
      <c r="A1233" s="92" t="s">
        <v>4248</v>
      </c>
      <c r="B1233" s="151" t="s">
        <v>1089</v>
      </c>
      <c r="C1233" s="151" t="s">
        <v>4249</v>
      </c>
      <c r="D1233" s="151" t="s">
        <v>1103</v>
      </c>
      <c r="E1233" s="152" t="s">
        <v>1131</v>
      </c>
      <c r="F1233" s="92" t="s">
        <v>4250</v>
      </c>
      <c r="G1233" s="92" t="s">
        <v>1093</v>
      </c>
      <c r="H1233" s="92" t="s">
        <v>8389</v>
      </c>
      <c r="I1233" s="92" t="s">
        <v>1093</v>
      </c>
      <c r="J1233" s="92" t="s">
        <v>8390</v>
      </c>
      <c r="K1233" s="92" t="s">
        <v>1093</v>
      </c>
      <c r="L1233" s="157">
        <v>1677.394</v>
      </c>
      <c r="M1233" s="92" t="s">
        <v>2711</v>
      </c>
      <c r="N1233" s="157">
        <v>290219793.23526102</v>
      </c>
      <c r="O1233" s="92" t="s">
        <v>8376</v>
      </c>
    </row>
    <row r="1234" spans="1:15" ht="24" customHeight="1">
      <c r="A1234" s="92" t="s">
        <v>4284</v>
      </c>
      <c r="B1234" s="151" t="s">
        <v>1126</v>
      </c>
      <c r="C1234" s="151" t="s">
        <v>4285</v>
      </c>
      <c r="D1234" s="151" t="s">
        <v>1091</v>
      </c>
      <c r="E1234" s="152" t="s">
        <v>1137</v>
      </c>
      <c r="F1234" s="92" t="s">
        <v>4015</v>
      </c>
      <c r="G1234" s="92" t="s">
        <v>1093</v>
      </c>
      <c r="H1234" s="92" t="s">
        <v>8391</v>
      </c>
      <c r="I1234" s="92" t="s">
        <v>1093</v>
      </c>
      <c r="J1234" s="92" t="s">
        <v>8392</v>
      </c>
      <c r="K1234" s="92" t="s">
        <v>1093</v>
      </c>
      <c r="L1234" s="157">
        <v>1665.72</v>
      </c>
      <c r="M1234" s="92" t="s">
        <v>2711</v>
      </c>
      <c r="N1234" s="157">
        <v>290221458.95526099</v>
      </c>
      <c r="O1234" s="92" t="s">
        <v>8376</v>
      </c>
    </row>
    <row r="1235" spans="1:15" ht="24" customHeight="1">
      <c r="A1235" s="92" t="s">
        <v>4289</v>
      </c>
      <c r="B1235" s="151" t="s">
        <v>1126</v>
      </c>
      <c r="C1235" s="151" t="s">
        <v>4290</v>
      </c>
      <c r="D1235" s="151" t="s">
        <v>1091</v>
      </c>
      <c r="E1235" s="152" t="s">
        <v>1096</v>
      </c>
      <c r="F1235" s="92" t="s">
        <v>1694</v>
      </c>
      <c r="G1235" s="92" t="s">
        <v>1093</v>
      </c>
      <c r="H1235" s="92" t="s">
        <v>8393</v>
      </c>
      <c r="I1235" s="92" t="s">
        <v>1093</v>
      </c>
      <c r="J1235" s="92" t="s">
        <v>8394</v>
      </c>
      <c r="K1235" s="92" t="s">
        <v>1093</v>
      </c>
      <c r="L1235" s="157">
        <v>1664.4</v>
      </c>
      <c r="M1235" s="92" t="s">
        <v>2711</v>
      </c>
      <c r="N1235" s="157">
        <v>290223123.35526103</v>
      </c>
      <c r="O1235" s="92" t="s">
        <v>8376</v>
      </c>
    </row>
    <row r="1236" spans="1:15" ht="36" customHeight="1">
      <c r="A1236" s="92" t="s">
        <v>4309</v>
      </c>
      <c r="B1236" s="151" t="s">
        <v>4310</v>
      </c>
      <c r="C1236" s="151" t="s">
        <v>4311</v>
      </c>
      <c r="D1236" s="151" t="s">
        <v>1091</v>
      </c>
      <c r="E1236" s="152" t="s">
        <v>1096</v>
      </c>
      <c r="F1236" s="92" t="s">
        <v>1157</v>
      </c>
      <c r="G1236" s="92" t="s">
        <v>1093</v>
      </c>
      <c r="H1236" s="92" t="s">
        <v>8395</v>
      </c>
      <c r="I1236" s="92" t="s">
        <v>1093</v>
      </c>
      <c r="J1236" s="92" t="s">
        <v>8394</v>
      </c>
      <c r="K1236" s="92" t="s">
        <v>1093</v>
      </c>
      <c r="L1236" s="157">
        <v>1664.4</v>
      </c>
      <c r="M1236" s="92" t="s">
        <v>2711</v>
      </c>
      <c r="N1236" s="157">
        <v>290224787.755261</v>
      </c>
      <c r="O1236" s="92" t="s">
        <v>8376</v>
      </c>
    </row>
    <row r="1237" spans="1:15" ht="72" customHeight="1">
      <c r="A1237" s="92" t="s">
        <v>4291</v>
      </c>
      <c r="B1237" s="151" t="s">
        <v>10311</v>
      </c>
      <c r="C1237" s="151" t="s">
        <v>4292</v>
      </c>
      <c r="D1237" s="151" t="s">
        <v>1091</v>
      </c>
      <c r="E1237" s="152" t="s">
        <v>1195</v>
      </c>
      <c r="F1237" s="92" t="s">
        <v>3948</v>
      </c>
      <c r="G1237" s="92" t="s">
        <v>1093</v>
      </c>
      <c r="H1237" s="92" t="s">
        <v>8396</v>
      </c>
      <c r="I1237" s="92" t="s">
        <v>1093</v>
      </c>
      <c r="J1237" s="92" t="s">
        <v>8397</v>
      </c>
      <c r="K1237" s="92" t="s">
        <v>1093</v>
      </c>
      <c r="L1237" s="157">
        <v>1663.662</v>
      </c>
      <c r="M1237" s="92" t="s">
        <v>2711</v>
      </c>
      <c r="N1237" s="157">
        <v>290226451.417261</v>
      </c>
      <c r="O1237" s="92" t="s">
        <v>8376</v>
      </c>
    </row>
    <row r="1238" spans="1:15" ht="36" customHeight="1">
      <c r="A1238" s="92" t="s">
        <v>10037</v>
      </c>
      <c r="B1238" s="151" t="s">
        <v>10311</v>
      </c>
      <c r="C1238" s="151" t="s">
        <v>6674</v>
      </c>
      <c r="D1238" s="151" t="s">
        <v>1127</v>
      </c>
      <c r="E1238" s="152" t="s">
        <v>254</v>
      </c>
      <c r="F1238" s="92" t="s">
        <v>10038</v>
      </c>
      <c r="G1238" s="92" t="s">
        <v>1093</v>
      </c>
      <c r="H1238" s="92" t="s">
        <v>10039</v>
      </c>
      <c r="I1238" s="92" t="s">
        <v>1093</v>
      </c>
      <c r="J1238" s="92" t="s">
        <v>10040</v>
      </c>
      <c r="K1238" s="92" t="s">
        <v>1093</v>
      </c>
      <c r="L1238" s="157">
        <v>1637.9639999999999</v>
      </c>
      <c r="M1238" s="92" t="s">
        <v>2711</v>
      </c>
      <c r="N1238" s="157">
        <v>290228089.38126099</v>
      </c>
      <c r="O1238" s="92" t="s">
        <v>8376</v>
      </c>
    </row>
    <row r="1239" spans="1:15" ht="24" customHeight="1">
      <c r="A1239" s="92" t="s">
        <v>4258</v>
      </c>
      <c r="B1239" s="151" t="s">
        <v>1089</v>
      </c>
      <c r="C1239" s="151" t="s">
        <v>3855</v>
      </c>
      <c r="D1239" s="151" t="s">
        <v>1095</v>
      </c>
      <c r="E1239" s="152" t="s">
        <v>1109</v>
      </c>
      <c r="F1239" s="92" t="s">
        <v>3856</v>
      </c>
      <c r="G1239" s="92" t="s">
        <v>1093</v>
      </c>
      <c r="H1239" s="92" t="s">
        <v>8398</v>
      </c>
      <c r="I1239" s="92" t="s">
        <v>1093</v>
      </c>
      <c r="J1239" s="92" t="s">
        <v>8399</v>
      </c>
      <c r="K1239" s="92" t="s">
        <v>1093</v>
      </c>
      <c r="L1239" s="157">
        <v>1637.01</v>
      </c>
      <c r="M1239" s="92" t="s">
        <v>2711</v>
      </c>
      <c r="N1239" s="157">
        <v>290229726.39126098</v>
      </c>
      <c r="O1239" s="92" t="s">
        <v>8376</v>
      </c>
    </row>
    <row r="1240" spans="1:15" ht="24" customHeight="1">
      <c r="A1240" s="92" t="s">
        <v>4259</v>
      </c>
      <c r="B1240" s="151" t="s">
        <v>1089</v>
      </c>
      <c r="C1240" s="151" t="s">
        <v>4260</v>
      </c>
      <c r="D1240" s="151" t="s">
        <v>1095</v>
      </c>
      <c r="E1240" s="152" t="s">
        <v>1131</v>
      </c>
      <c r="F1240" s="92" t="s">
        <v>4261</v>
      </c>
      <c r="G1240" s="92" t="s">
        <v>1093</v>
      </c>
      <c r="H1240" s="92" t="s">
        <v>8400</v>
      </c>
      <c r="I1240" s="92" t="s">
        <v>1093</v>
      </c>
      <c r="J1240" s="92" t="s">
        <v>8401</v>
      </c>
      <c r="K1240" s="92" t="s">
        <v>1093</v>
      </c>
      <c r="L1240" s="157">
        <v>1630.5809999999999</v>
      </c>
      <c r="M1240" s="92" t="s">
        <v>2711</v>
      </c>
      <c r="N1240" s="157">
        <v>290231356.97226101</v>
      </c>
      <c r="O1240" s="92" t="s">
        <v>8376</v>
      </c>
    </row>
    <row r="1241" spans="1:15" ht="36" customHeight="1">
      <c r="A1241" s="92" t="s">
        <v>4293</v>
      </c>
      <c r="B1241" s="151" t="s">
        <v>1126</v>
      </c>
      <c r="C1241" s="151" t="s">
        <v>4294</v>
      </c>
      <c r="D1241" s="151" t="s">
        <v>1091</v>
      </c>
      <c r="E1241" s="152" t="s">
        <v>3499</v>
      </c>
      <c r="F1241" s="92" t="s">
        <v>4295</v>
      </c>
      <c r="G1241" s="92" t="s">
        <v>1093</v>
      </c>
      <c r="H1241" s="92" t="s">
        <v>8402</v>
      </c>
      <c r="I1241" s="92" t="s">
        <v>1093</v>
      </c>
      <c r="J1241" s="92" t="s">
        <v>8403</v>
      </c>
      <c r="K1241" s="92" t="s">
        <v>1093</v>
      </c>
      <c r="L1241" s="157">
        <v>1616.958756</v>
      </c>
      <c r="M1241" s="92" t="s">
        <v>2711</v>
      </c>
      <c r="N1241" s="157">
        <v>290232973.93101698</v>
      </c>
      <c r="O1241" s="92" t="s">
        <v>8376</v>
      </c>
    </row>
    <row r="1242" spans="1:15" ht="24" customHeight="1">
      <c r="A1242" s="92" t="s">
        <v>4296</v>
      </c>
      <c r="B1242" s="151" t="s">
        <v>1126</v>
      </c>
      <c r="C1242" s="151" t="s">
        <v>4297</v>
      </c>
      <c r="D1242" s="151" t="s">
        <v>1091</v>
      </c>
      <c r="E1242" s="152" t="s">
        <v>1195</v>
      </c>
      <c r="F1242" s="92" t="s">
        <v>4298</v>
      </c>
      <c r="G1242" s="92" t="s">
        <v>1093</v>
      </c>
      <c r="H1242" s="92" t="s">
        <v>8404</v>
      </c>
      <c r="I1242" s="92" t="s">
        <v>1093</v>
      </c>
      <c r="J1242" s="92" t="s">
        <v>8405</v>
      </c>
      <c r="K1242" s="92" t="s">
        <v>1093</v>
      </c>
      <c r="L1242" s="157">
        <v>1602.4680000000001</v>
      </c>
      <c r="M1242" s="92" t="s">
        <v>2711</v>
      </c>
      <c r="N1242" s="157">
        <v>290234576.39901698</v>
      </c>
      <c r="O1242" s="92" t="s">
        <v>8376</v>
      </c>
    </row>
    <row r="1243" spans="1:15" ht="24" customHeight="1">
      <c r="A1243" s="92" t="s">
        <v>4299</v>
      </c>
      <c r="B1243" s="151" t="s">
        <v>1126</v>
      </c>
      <c r="C1243" s="151" t="s">
        <v>4300</v>
      </c>
      <c r="D1243" s="151" t="s">
        <v>1091</v>
      </c>
      <c r="E1243" s="152" t="s">
        <v>1096</v>
      </c>
      <c r="F1243" s="92" t="s">
        <v>4301</v>
      </c>
      <c r="G1243" s="92" t="s">
        <v>1093</v>
      </c>
      <c r="H1243" s="92" t="s">
        <v>8406</v>
      </c>
      <c r="I1243" s="92" t="s">
        <v>1093</v>
      </c>
      <c r="J1243" s="92" t="s">
        <v>8407</v>
      </c>
      <c r="K1243" s="92" t="s">
        <v>1093</v>
      </c>
      <c r="L1243" s="157">
        <v>1601.1168325000001</v>
      </c>
      <c r="M1243" s="92" t="s">
        <v>2711</v>
      </c>
      <c r="N1243" s="157">
        <v>290236177.51584899</v>
      </c>
      <c r="O1243" s="92" t="s">
        <v>8376</v>
      </c>
    </row>
    <row r="1244" spans="1:15" ht="24" customHeight="1">
      <c r="A1244" s="92" t="s">
        <v>4272</v>
      </c>
      <c r="B1244" s="151" t="s">
        <v>1089</v>
      </c>
      <c r="C1244" s="151" t="s">
        <v>2504</v>
      </c>
      <c r="D1244" s="151" t="s">
        <v>1095</v>
      </c>
      <c r="E1244" s="152" t="s">
        <v>1109</v>
      </c>
      <c r="F1244" s="92" t="s">
        <v>2499</v>
      </c>
      <c r="G1244" s="92" t="s">
        <v>1093</v>
      </c>
      <c r="H1244" s="92" t="s">
        <v>6166</v>
      </c>
      <c r="I1244" s="92" t="s">
        <v>1093</v>
      </c>
      <c r="J1244" s="92" t="s">
        <v>8408</v>
      </c>
      <c r="K1244" s="92" t="s">
        <v>1093</v>
      </c>
      <c r="L1244" s="157">
        <v>1600</v>
      </c>
      <c r="M1244" s="92" t="s">
        <v>2711</v>
      </c>
      <c r="N1244" s="157">
        <v>290237777.51584899</v>
      </c>
      <c r="O1244" s="92" t="s">
        <v>8376</v>
      </c>
    </row>
    <row r="1245" spans="1:15" ht="24" customHeight="1">
      <c r="A1245" s="92" t="s">
        <v>4273</v>
      </c>
      <c r="B1245" s="151" t="s">
        <v>1089</v>
      </c>
      <c r="C1245" s="151" t="s">
        <v>2786</v>
      </c>
      <c r="D1245" s="151" t="s">
        <v>1095</v>
      </c>
      <c r="E1245" s="152" t="s">
        <v>1344</v>
      </c>
      <c r="F1245" s="92" t="s">
        <v>1100</v>
      </c>
      <c r="G1245" s="92" t="s">
        <v>1093</v>
      </c>
      <c r="H1245" s="92" t="s">
        <v>8410</v>
      </c>
      <c r="I1245" s="92" t="s">
        <v>1093</v>
      </c>
      <c r="J1245" s="92" t="s">
        <v>8411</v>
      </c>
      <c r="K1245" s="92" t="s">
        <v>1093</v>
      </c>
      <c r="L1245" s="157">
        <v>1593.75</v>
      </c>
      <c r="M1245" s="92" t="s">
        <v>2711</v>
      </c>
      <c r="N1245" s="157">
        <v>290239371.26584899</v>
      </c>
      <c r="O1245" s="92" t="s">
        <v>8376</v>
      </c>
    </row>
    <row r="1246" spans="1:15" ht="24" customHeight="1">
      <c r="A1246" s="92" t="s">
        <v>4276</v>
      </c>
      <c r="B1246" s="151" t="s">
        <v>1089</v>
      </c>
      <c r="C1246" s="151" t="s">
        <v>4277</v>
      </c>
      <c r="D1246" s="151" t="s">
        <v>1095</v>
      </c>
      <c r="E1246" s="152" t="s">
        <v>1109</v>
      </c>
      <c r="F1246" s="92" t="s">
        <v>1119</v>
      </c>
      <c r="G1246" s="92" t="s">
        <v>1093</v>
      </c>
      <c r="H1246" s="92" t="s">
        <v>8412</v>
      </c>
      <c r="I1246" s="92" t="s">
        <v>1093</v>
      </c>
      <c r="J1246" s="92" t="s">
        <v>8413</v>
      </c>
      <c r="K1246" s="92" t="s">
        <v>1093</v>
      </c>
      <c r="L1246" s="157">
        <v>1586.58</v>
      </c>
      <c r="M1246" s="92" t="s">
        <v>2711</v>
      </c>
      <c r="N1246" s="157">
        <v>290240957.84584898</v>
      </c>
      <c r="O1246" s="92" t="s">
        <v>8376</v>
      </c>
    </row>
    <row r="1247" spans="1:15" ht="24" customHeight="1">
      <c r="A1247" s="92" t="s">
        <v>4287</v>
      </c>
      <c r="B1247" s="151" t="s">
        <v>1089</v>
      </c>
      <c r="C1247" s="151" t="s">
        <v>4288</v>
      </c>
      <c r="D1247" s="151" t="s">
        <v>1103</v>
      </c>
      <c r="E1247" s="152" t="s">
        <v>1109</v>
      </c>
      <c r="F1247" s="92" t="s">
        <v>3790</v>
      </c>
      <c r="G1247" s="92" t="s">
        <v>1093</v>
      </c>
      <c r="H1247" s="92" t="s">
        <v>8414</v>
      </c>
      <c r="I1247" s="92" t="s">
        <v>1093</v>
      </c>
      <c r="J1247" s="92" t="s">
        <v>8415</v>
      </c>
      <c r="K1247" s="92" t="s">
        <v>1093</v>
      </c>
      <c r="L1247" s="157">
        <v>1586.16</v>
      </c>
      <c r="M1247" s="92" t="s">
        <v>2711</v>
      </c>
      <c r="N1247" s="157">
        <v>290242544.005849</v>
      </c>
      <c r="O1247" s="92" t="s">
        <v>8376</v>
      </c>
    </row>
    <row r="1248" spans="1:15" ht="48" customHeight="1">
      <c r="A1248" s="92" t="s">
        <v>4307</v>
      </c>
      <c r="B1248" s="151" t="s">
        <v>1089</v>
      </c>
      <c r="C1248" s="151" t="s">
        <v>4308</v>
      </c>
      <c r="D1248" s="151" t="s">
        <v>1091</v>
      </c>
      <c r="E1248" s="152" t="s">
        <v>1096</v>
      </c>
      <c r="F1248" s="92" t="s">
        <v>1119</v>
      </c>
      <c r="G1248" s="92" t="s">
        <v>1093</v>
      </c>
      <c r="H1248" s="92" t="s">
        <v>8416</v>
      </c>
      <c r="I1248" s="92" t="s">
        <v>1093</v>
      </c>
      <c r="J1248" s="92" t="s">
        <v>8417</v>
      </c>
      <c r="K1248" s="92" t="s">
        <v>1093</v>
      </c>
      <c r="L1248" s="157">
        <v>1580.2</v>
      </c>
      <c r="M1248" s="92" t="s">
        <v>2711</v>
      </c>
      <c r="N1248" s="157">
        <v>290244124.20584899</v>
      </c>
      <c r="O1248" s="92" t="s">
        <v>8376</v>
      </c>
    </row>
    <row r="1249" spans="1:15" ht="24" customHeight="1">
      <c r="A1249" s="92" t="s">
        <v>4321</v>
      </c>
      <c r="B1249" s="151" t="s">
        <v>1101</v>
      </c>
      <c r="C1249" s="151" t="s">
        <v>4322</v>
      </c>
      <c r="D1249" s="151" t="s">
        <v>1091</v>
      </c>
      <c r="E1249" s="152" t="s">
        <v>1167</v>
      </c>
      <c r="F1249" s="92" t="s">
        <v>4323</v>
      </c>
      <c r="G1249" s="92" t="s">
        <v>1093</v>
      </c>
      <c r="H1249" s="92" t="s">
        <v>8418</v>
      </c>
      <c r="I1249" s="92" t="s">
        <v>1093</v>
      </c>
      <c r="J1249" s="92" t="s">
        <v>8419</v>
      </c>
      <c r="K1249" s="92" t="s">
        <v>1093</v>
      </c>
      <c r="L1249" s="157">
        <v>1578.4051931200001</v>
      </c>
      <c r="M1249" s="92" t="s">
        <v>2711</v>
      </c>
      <c r="N1249" s="157">
        <v>290245702.61104202</v>
      </c>
      <c r="O1249" s="92" t="s">
        <v>8376</v>
      </c>
    </row>
    <row r="1250" spans="1:15" ht="24" customHeight="1">
      <c r="A1250" s="92" t="s">
        <v>4312</v>
      </c>
      <c r="B1250" s="151" t="s">
        <v>1126</v>
      </c>
      <c r="C1250" s="151" t="s">
        <v>4313</v>
      </c>
      <c r="D1250" s="151" t="s">
        <v>1091</v>
      </c>
      <c r="E1250" s="152" t="s">
        <v>1195</v>
      </c>
      <c r="F1250" s="92" t="s">
        <v>4314</v>
      </c>
      <c r="G1250" s="92" t="s">
        <v>1093</v>
      </c>
      <c r="H1250" s="92" t="s">
        <v>8420</v>
      </c>
      <c r="I1250" s="92" t="s">
        <v>1093</v>
      </c>
      <c r="J1250" s="92" t="s">
        <v>8421</v>
      </c>
      <c r="K1250" s="92" t="s">
        <v>1093</v>
      </c>
      <c r="L1250" s="157">
        <v>1575.42812</v>
      </c>
      <c r="M1250" s="92" t="s">
        <v>2711</v>
      </c>
      <c r="N1250" s="157">
        <v>290247278.03916198</v>
      </c>
      <c r="O1250" s="92" t="s">
        <v>8376</v>
      </c>
    </row>
    <row r="1251" spans="1:15" ht="48" customHeight="1">
      <c r="A1251" s="92" t="s">
        <v>609</v>
      </c>
      <c r="B1251" s="151" t="s">
        <v>1101</v>
      </c>
      <c r="C1251" s="151" t="s">
        <v>610</v>
      </c>
      <c r="D1251" s="151" t="s">
        <v>513</v>
      </c>
      <c r="E1251" s="152" t="s">
        <v>1096</v>
      </c>
      <c r="F1251" s="92" t="s">
        <v>611</v>
      </c>
      <c r="G1251" s="92" t="s">
        <v>534</v>
      </c>
      <c r="H1251" s="92" t="s">
        <v>8422</v>
      </c>
      <c r="I1251" s="92" t="s">
        <v>8423</v>
      </c>
      <c r="J1251" s="92" t="s">
        <v>8424</v>
      </c>
      <c r="K1251" s="92" t="s">
        <v>1217</v>
      </c>
      <c r="L1251" s="157">
        <v>1572.730621336575</v>
      </c>
      <c r="M1251" s="92" t="s">
        <v>2711</v>
      </c>
      <c r="N1251" s="157">
        <v>290248850.76978302</v>
      </c>
      <c r="O1251" s="92" t="s">
        <v>8409</v>
      </c>
    </row>
    <row r="1252" spans="1:15" ht="72" customHeight="1">
      <c r="A1252" s="92" t="s">
        <v>4318</v>
      </c>
      <c r="B1252" s="151" t="s">
        <v>1126</v>
      </c>
      <c r="C1252" s="151" t="s">
        <v>4319</v>
      </c>
      <c r="D1252" s="151" t="s">
        <v>1091</v>
      </c>
      <c r="E1252" s="152" t="s">
        <v>1225</v>
      </c>
      <c r="F1252" s="92" t="s">
        <v>3756</v>
      </c>
      <c r="G1252" s="92" t="s">
        <v>1093</v>
      </c>
      <c r="H1252" s="92" t="s">
        <v>8425</v>
      </c>
      <c r="I1252" s="92" t="s">
        <v>1093</v>
      </c>
      <c r="J1252" s="92" t="s">
        <v>8426</v>
      </c>
      <c r="K1252" s="92" t="s">
        <v>1093</v>
      </c>
      <c r="L1252" s="157">
        <v>1559.2</v>
      </c>
      <c r="M1252" s="92" t="s">
        <v>2711</v>
      </c>
      <c r="N1252" s="157">
        <v>290250409.96978301</v>
      </c>
      <c r="O1252" s="92" t="s">
        <v>8409</v>
      </c>
    </row>
    <row r="1253" spans="1:15" ht="36" customHeight="1">
      <c r="A1253" s="92" t="s">
        <v>4401</v>
      </c>
      <c r="B1253" s="151" t="s">
        <v>1089</v>
      </c>
      <c r="C1253" s="151" t="s">
        <v>4402</v>
      </c>
      <c r="D1253" s="151" t="s">
        <v>1311</v>
      </c>
      <c r="E1253" s="152" t="s">
        <v>1312</v>
      </c>
      <c r="F1253" s="92" t="s">
        <v>1097</v>
      </c>
      <c r="G1253" s="92" t="s">
        <v>1093</v>
      </c>
      <c r="H1253" s="92" t="s">
        <v>4403</v>
      </c>
      <c r="I1253" s="92" t="s">
        <v>1093</v>
      </c>
      <c r="J1253" s="92" t="s">
        <v>4403</v>
      </c>
      <c r="K1253" s="92" t="s">
        <v>1093</v>
      </c>
      <c r="L1253" s="157">
        <v>1558.52</v>
      </c>
      <c r="M1253" s="92" t="s">
        <v>2711</v>
      </c>
      <c r="N1253" s="157">
        <v>290251968.48978299</v>
      </c>
      <c r="O1253" s="92" t="s">
        <v>8409</v>
      </c>
    </row>
    <row r="1254" spans="1:15" ht="24" customHeight="1">
      <c r="A1254" s="92" t="s">
        <v>4325</v>
      </c>
      <c r="B1254" s="151" t="s">
        <v>1126</v>
      </c>
      <c r="C1254" s="151" t="s">
        <v>4326</v>
      </c>
      <c r="D1254" s="151" t="s">
        <v>1091</v>
      </c>
      <c r="E1254" s="152" t="s">
        <v>1429</v>
      </c>
      <c r="F1254" s="92" t="s">
        <v>4327</v>
      </c>
      <c r="G1254" s="92" t="s">
        <v>1093</v>
      </c>
      <c r="H1254" s="92" t="s">
        <v>8427</v>
      </c>
      <c r="I1254" s="92" t="s">
        <v>1093</v>
      </c>
      <c r="J1254" s="92" t="s">
        <v>8428</v>
      </c>
      <c r="K1254" s="92" t="s">
        <v>1093</v>
      </c>
      <c r="L1254" s="157">
        <v>1529.85639924</v>
      </c>
      <c r="M1254" s="92" t="s">
        <v>2711</v>
      </c>
      <c r="N1254" s="157">
        <v>290253498.34618199</v>
      </c>
      <c r="O1254" s="92" t="s">
        <v>8409</v>
      </c>
    </row>
    <row r="1255" spans="1:15" ht="24" customHeight="1">
      <c r="A1255" s="92" t="s">
        <v>4332</v>
      </c>
      <c r="B1255" s="151" t="s">
        <v>1126</v>
      </c>
      <c r="C1255" s="151" t="s">
        <v>4333</v>
      </c>
      <c r="D1255" s="151" t="s">
        <v>1091</v>
      </c>
      <c r="E1255" s="152" t="s">
        <v>1096</v>
      </c>
      <c r="F1255" s="92" t="s">
        <v>2882</v>
      </c>
      <c r="G1255" s="92" t="s">
        <v>1093</v>
      </c>
      <c r="H1255" s="92" t="s">
        <v>8429</v>
      </c>
      <c r="I1255" s="92" t="s">
        <v>1093</v>
      </c>
      <c r="J1255" s="92" t="s">
        <v>8430</v>
      </c>
      <c r="K1255" s="92" t="s">
        <v>1093</v>
      </c>
      <c r="L1255" s="157">
        <v>1506.68</v>
      </c>
      <c r="M1255" s="92" t="s">
        <v>2711</v>
      </c>
      <c r="N1255" s="157">
        <v>290255005.026182</v>
      </c>
      <c r="O1255" s="92" t="s">
        <v>8409</v>
      </c>
    </row>
    <row r="1256" spans="1:15" ht="36" customHeight="1">
      <c r="A1256" s="92" t="s">
        <v>8431</v>
      </c>
      <c r="B1256" s="151" t="s">
        <v>1101</v>
      </c>
      <c r="C1256" s="151" t="s">
        <v>8432</v>
      </c>
      <c r="D1256" s="151" t="s">
        <v>513</v>
      </c>
      <c r="E1256" s="152" t="s">
        <v>1096</v>
      </c>
      <c r="F1256" s="92" t="s">
        <v>8433</v>
      </c>
      <c r="G1256" s="92" t="s">
        <v>534</v>
      </c>
      <c r="H1256" s="92" t="s">
        <v>3203</v>
      </c>
      <c r="I1256" s="92" t="s">
        <v>6665</v>
      </c>
      <c r="J1256" s="92" t="s">
        <v>8430</v>
      </c>
      <c r="K1256" s="92" t="s">
        <v>1217</v>
      </c>
      <c r="L1256" s="157">
        <v>1506.67806448082</v>
      </c>
      <c r="M1256" s="92" t="s">
        <v>2711</v>
      </c>
      <c r="N1256" s="157">
        <v>290256511.70424598</v>
      </c>
      <c r="O1256" s="92" t="s">
        <v>8409</v>
      </c>
    </row>
    <row r="1257" spans="1:15" ht="24" customHeight="1">
      <c r="A1257" s="92" t="s">
        <v>4302</v>
      </c>
      <c r="B1257" s="151" t="s">
        <v>1089</v>
      </c>
      <c r="C1257" s="151" t="s">
        <v>4303</v>
      </c>
      <c r="D1257" s="151" t="s">
        <v>1095</v>
      </c>
      <c r="E1257" s="152" t="s">
        <v>4304</v>
      </c>
      <c r="F1257" s="92" t="s">
        <v>4305</v>
      </c>
      <c r="G1257" s="92" t="s">
        <v>1093</v>
      </c>
      <c r="H1257" s="92" t="s">
        <v>3543</v>
      </c>
      <c r="I1257" s="92" t="s">
        <v>1093</v>
      </c>
      <c r="J1257" s="92" t="s">
        <v>8434</v>
      </c>
      <c r="K1257" s="92" t="s">
        <v>1093</v>
      </c>
      <c r="L1257" s="157">
        <v>1499.0726999999997</v>
      </c>
      <c r="M1257" s="92" t="s">
        <v>2711</v>
      </c>
      <c r="N1257" s="157">
        <v>290258010.77694601</v>
      </c>
      <c r="O1257" s="92" t="s">
        <v>8409</v>
      </c>
    </row>
    <row r="1258" spans="1:15" ht="36" customHeight="1">
      <c r="A1258" s="92" t="s">
        <v>1046</v>
      </c>
      <c r="B1258" s="151" t="s">
        <v>1126</v>
      </c>
      <c r="C1258" s="151" t="s">
        <v>484</v>
      </c>
      <c r="D1258" s="151" t="s">
        <v>1127</v>
      </c>
      <c r="E1258" s="152" t="s">
        <v>254</v>
      </c>
      <c r="F1258" s="92" t="s">
        <v>1047</v>
      </c>
      <c r="G1258" s="92" t="s">
        <v>1093</v>
      </c>
      <c r="H1258" s="92" t="s">
        <v>8164</v>
      </c>
      <c r="I1258" s="92" t="s">
        <v>1093</v>
      </c>
      <c r="J1258" s="92" t="s">
        <v>8435</v>
      </c>
      <c r="K1258" s="92" t="s">
        <v>1093</v>
      </c>
      <c r="L1258" s="157">
        <v>1491.3636758160001</v>
      </c>
      <c r="M1258" s="92" t="s">
        <v>2711</v>
      </c>
      <c r="N1258" s="157">
        <v>290259502.14062202</v>
      </c>
      <c r="O1258" s="92" t="s">
        <v>8409</v>
      </c>
    </row>
    <row r="1259" spans="1:15" ht="84" customHeight="1">
      <c r="A1259" s="92" t="s">
        <v>4441</v>
      </c>
      <c r="B1259" s="151" t="s">
        <v>1101</v>
      </c>
      <c r="C1259" s="151" t="s">
        <v>4442</v>
      </c>
      <c r="D1259" s="151" t="s">
        <v>1091</v>
      </c>
      <c r="E1259" s="152" t="s">
        <v>1167</v>
      </c>
      <c r="F1259" s="92" t="s">
        <v>4443</v>
      </c>
      <c r="G1259" s="92" t="s">
        <v>1093</v>
      </c>
      <c r="H1259" s="92" t="s">
        <v>6753</v>
      </c>
      <c r="I1259" s="92" t="s">
        <v>1093</v>
      </c>
      <c r="J1259" s="92" t="s">
        <v>8436</v>
      </c>
      <c r="K1259" s="92" t="s">
        <v>1093</v>
      </c>
      <c r="L1259" s="157">
        <v>1483.9977976948601</v>
      </c>
      <c r="M1259" s="92" t="s">
        <v>2711</v>
      </c>
      <c r="N1259" s="157">
        <v>290260986.13841999</v>
      </c>
      <c r="O1259" s="92" t="s">
        <v>8409</v>
      </c>
    </row>
    <row r="1260" spans="1:15" ht="84" customHeight="1">
      <c r="A1260" s="92" t="s">
        <v>4334</v>
      </c>
      <c r="B1260" s="151" t="s">
        <v>1126</v>
      </c>
      <c r="C1260" s="151" t="s">
        <v>4335</v>
      </c>
      <c r="D1260" s="151" t="s">
        <v>1091</v>
      </c>
      <c r="E1260" s="152" t="s">
        <v>1137</v>
      </c>
      <c r="F1260" s="92" t="s">
        <v>4336</v>
      </c>
      <c r="G1260" s="92" t="s">
        <v>1093</v>
      </c>
      <c r="H1260" s="92" t="s">
        <v>5861</v>
      </c>
      <c r="I1260" s="92" t="s">
        <v>1093</v>
      </c>
      <c r="J1260" s="92" t="s">
        <v>8437</v>
      </c>
      <c r="K1260" s="92" t="s">
        <v>1093</v>
      </c>
      <c r="L1260" s="157">
        <v>1480.3903999999998</v>
      </c>
      <c r="M1260" s="92" t="s">
        <v>2711</v>
      </c>
      <c r="N1260" s="157">
        <v>290262466.52881998</v>
      </c>
      <c r="O1260" s="92" t="s">
        <v>8409</v>
      </c>
    </row>
    <row r="1261" spans="1:15" ht="84" customHeight="1">
      <c r="A1261" s="92" t="s">
        <v>4363</v>
      </c>
      <c r="B1261" s="151" t="s">
        <v>1101</v>
      </c>
      <c r="C1261" s="151" t="s">
        <v>4364</v>
      </c>
      <c r="D1261" s="151" t="s">
        <v>1091</v>
      </c>
      <c r="E1261" s="152" t="s">
        <v>1523</v>
      </c>
      <c r="F1261" s="92" t="s">
        <v>4365</v>
      </c>
      <c r="G1261" s="92" t="s">
        <v>1093</v>
      </c>
      <c r="H1261" s="92" t="s">
        <v>8438</v>
      </c>
      <c r="I1261" s="92" t="s">
        <v>1093</v>
      </c>
      <c r="J1261" s="92" t="s">
        <v>8439</v>
      </c>
      <c r="K1261" s="92" t="s">
        <v>1093</v>
      </c>
      <c r="L1261" s="157">
        <v>1480.2489828</v>
      </c>
      <c r="M1261" s="92" t="s">
        <v>2711</v>
      </c>
      <c r="N1261" s="157">
        <v>290263946.777803</v>
      </c>
      <c r="O1261" s="92" t="s">
        <v>8409</v>
      </c>
    </row>
    <row r="1262" spans="1:15" ht="24" customHeight="1">
      <c r="A1262" s="92" t="s">
        <v>8440</v>
      </c>
      <c r="B1262" s="151" t="s">
        <v>1126</v>
      </c>
      <c r="C1262" s="151" t="s">
        <v>8441</v>
      </c>
      <c r="D1262" s="151" t="s">
        <v>1091</v>
      </c>
      <c r="E1262" s="152" t="s">
        <v>1096</v>
      </c>
      <c r="F1262" s="92" t="s">
        <v>1157</v>
      </c>
      <c r="G1262" s="92" t="s">
        <v>1093</v>
      </c>
      <c r="H1262" s="92" t="s">
        <v>8442</v>
      </c>
      <c r="I1262" s="92" t="s">
        <v>1093</v>
      </c>
      <c r="J1262" s="92" t="s">
        <v>8443</v>
      </c>
      <c r="K1262" s="92" t="s">
        <v>1093</v>
      </c>
      <c r="L1262" s="157">
        <v>1473.72</v>
      </c>
      <c r="M1262" s="92" t="s">
        <v>2711</v>
      </c>
      <c r="N1262" s="157">
        <v>290265420.49780297</v>
      </c>
      <c r="O1262" s="92" t="s">
        <v>8409</v>
      </c>
    </row>
    <row r="1263" spans="1:15" ht="24" customHeight="1">
      <c r="A1263" s="92" t="s">
        <v>4338</v>
      </c>
      <c r="B1263" s="151" t="s">
        <v>1089</v>
      </c>
      <c r="C1263" s="151" t="s">
        <v>4339</v>
      </c>
      <c r="D1263" s="151" t="s">
        <v>1091</v>
      </c>
      <c r="E1263" s="152" t="s">
        <v>1109</v>
      </c>
      <c r="F1263" s="92" t="s">
        <v>1605</v>
      </c>
      <c r="G1263" s="92" t="s">
        <v>1093</v>
      </c>
      <c r="H1263" s="92" t="s">
        <v>8444</v>
      </c>
      <c r="I1263" s="92" t="s">
        <v>1093</v>
      </c>
      <c r="J1263" s="92" t="s">
        <v>8445</v>
      </c>
      <c r="K1263" s="92" t="s">
        <v>1093</v>
      </c>
      <c r="L1263" s="157">
        <v>1471.38</v>
      </c>
      <c r="M1263" s="92" t="s">
        <v>2711</v>
      </c>
      <c r="N1263" s="157">
        <v>290266891.87780303</v>
      </c>
      <c r="O1263" s="92" t="s">
        <v>8409</v>
      </c>
    </row>
    <row r="1264" spans="1:15" ht="24" customHeight="1">
      <c r="A1264" s="92" t="s">
        <v>4344</v>
      </c>
      <c r="B1264" s="151" t="s">
        <v>1126</v>
      </c>
      <c r="C1264" s="151" t="s">
        <v>4345</v>
      </c>
      <c r="D1264" s="151" t="s">
        <v>1091</v>
      </c>
      <c r="E1264" s="152" t="s">
        <v>1195</v>
      </c>
      <c r="F1264" s="92" t="s">
        <v>4346</v>
      </c>
      <c r="G1264" s="92" t="s">
        <v>1093</v>
      </c>
      <c r="H1264" s="92" t="s">
        <v>8447</v>
      </c>
      <c r="I1264" s="92" t="s">
        <v>1093</v>
      </c>
      <c r="J1264" s="92" t="s">
        <v>8448</v>
      </c>
      <c r="K1264" s="92" t="s">
        <v>1093</v>
      </c>
      <c r="L1264" s="157">
        <v>1467.1211519999999</v>
      </c>
      <c r="M1264" s="92" t="s">
        <v>2711</v>
      </c>
      <c r="N1264" s="157">
        <v>290268358.99895501</v>
      </c>
      <c r="O1264" s="92" t="s">
        <v>8409</v>
      </c>
    </row>
    <row r="1265" spans="1:15" ht="36" customHeight="1">
      <c r="A1265" s="92" t="s">
        <v>4341</v>
      </c>
      <c r="B1265" s="151" t="s">
        <v>1126</v>
      </c>
      <c r="C1265" s="151" t="s">
        <v>4342</v>
      </c>
      <c r="D1265" s="151" t="s">
        <v>1091</v>
      </c>
      <c r="E1265" s="152" t="s">
        <v>1137</v>
      </c>
      <c r="F1265" s="92" t="s">
        <v>4343</v>
      </c>
      <c r="G1265" s="92" t="s">
        <v>1093</v>
      </c>
      <c r="H1265" s="92" t="s">
        <v>8449</v>
      </c>
      <c r="I1265" s="92" t="s">
        <v>1093</v>
      </c>
      <c r="J1265" s="92" t="s">
        <v>8450</v>
      </c>
      <c r="K1265" s="92" t="s">
        <v>1093</v>
      </c>
      <c r="L1265" s="157">
        <v>1466.6794640000001</v>
      </c>
      <c r="M1265" s="92" t="s">
        <v>2711</v>
      </c>
      <c r="N1265" s="157">
        <v>290269825.67841899</v>
      </c>
      <c r="O1265" s="92" t="s">
        <v>8409</v>
      </c>
    </row>
    <row r="1266" spans="1:15" ht="24" customHeight="1">
      <c r="A1266" s="92" t="s">
        <v>4353</v>
      </c>
      <c r="B1266" s="151" t="s">
        <v>1089</v>
      </c>
      <c r="C1266" s="151" t="s">
        <v>4354</v>
      </c>
      <c r="D1266" s="151" t="s">
        <v>1091</v>
      </c>
      <c r="E1266" s="152" t="s">
        <v>1160</v>
      </c>
      <c r="F1266" s="92" t="s">
        <v>4212</v>
      </c>
      <c r="G1266" s="92" t="s">
        <v>1093</v>
      </c>
      <c r="H1266" s="92" t="s">
        <v>8451</v>
      </c>
      <c r="I1266" s="92" t="s">
        <v>1093</v>
      </c>
      <c r="J1266" s="92" t="s">
        <v>8452</v>
      </c>
      <c r="K1266" s="92" t="s">
        <v>1093</v>
      </c>
      <c r="L1266" s="157">
        <v>1451.76</v>
      </c>
      <c r="M1266" s="92" t="s">
        <v>2711</v>
      </c>
      <c r="N1266" s="157">
        <v>290271277.43841898</v>
      </c>
      <c r="O1266" s="92" t="s">
        <v>8409</v>
      </c>
    </row>
    <row r="1267" spans="1:15" ht="24" customHeight="1">
      <c r="A1267" s="92" t="s">
        <v>4358</v>
      </c>
      <c r="B1267" s="151" t="s">
        <v>1089</v>
      </c>
      <c r="C1267" s="151" t="s">
        <v>4359</v>
      </c>
      <c r="D1267" s="151" t="s">
        <v>1091</v>
      </c>
      <c r="E1267" s="152" t="s">
        <v>1109</v>
      </c>
      <c r="F1267" s="92" t="s">
        <v>4360</v>
      </c>
      <c r="G1267" s="92" t="s">
        <v>1093</v>
      </c>
      <c r="H1267" s="92" t="s">
        <v>5410</v>
      </c>
      <c r="I1267" s="92" t="s">
        <v>1093</v>
      </c>
      <c r="J1267" s="92" t="s">
        <v>8453</v>
      </c>
      <c r="K1267" s="92" t="s">
        <v>1093</v>
      </c>
      <c r="L1267" s="157">
        <v>1447.9731999999999</v>
      </c>
      <c r="M1267" s="92" t="s">
        <v>2711</v>
      </c>
      <c r="N1267" s="157">
        <v>290272725.41161901</v>
      </c>
      <c r="O1267" s="92" t="s">
        <v>8409</v>
      </c>
    </row>
    <row r="1268" spans="1:15" ht="24" customHeight="1">
      <c r="A1268" s="92" t="s">
        <v>4385</v>
      </c>
      <c r="B1268" s="151" t="s">
        <v>1101</v>
      </c>
      <c r="C1268" s="151" t="s">
        <v>4386</v>
      </c>
      <c r="D1268" s="151" t="s">
        <v>1091</v>
      </c>
      <c r="E1268" s="152" t="s">
        <v>1167</v>
      </c>
      <c r="F1268" s="92" t="s">
        <v>4387</v>
      </c>
      <c r="G1268" s="92" t="s">
        <v>1093</v>
      </c>
      <c r="H1268" s="92" t="s">
        <v>6206</v>
      </c>
      <c r="I1268" s="92" t="s">
        <v>1093</v>
      </c>
      <c r="J1268" s="92" t="s">
        <v>8454</v>
      </c>
      <c r="K1268" s="92" t="s">
        <v>1093</v>
      </c>
      <c r="L1268" s="157">
        <v>1437.4518969999999</v>
      </c>
      <c r="M1268" s="92" t="s">
        <v>2711</v>
      </c>
      <c r="N1268" s="157">
        <v>290274162.86351597</v>
      </c>
      <c r="O1268" s="92" t="s">
        <v>8409</v>
      </c>
    </row>
    <row r="1269" spans="1:15" ht="24" customHeight="1">
      <c r="A1269" s="92" t="s">
        <v>4369</v>
      </c>
      <c r="B1269" s="151" t="s">
        <v>1101</v>
      </c>
      <c r="C1269" s="151" t="s">
        <v>4370</v>
      </c>
      <c r="D1269" s="151" t="s">
        <v>1091</v>
      </c>
      <c r="E1269" s="152" t="s">
        <v>1167</v>
      </c>
      <c r="F1269" s="92" t="s">
        <v>4371</v>
      </c>
      <c r="G1269" s="92" t="s">
        <v>1093</v>
      </c>
      <c r="H1269" s="92" t="s">
        <v>8455</v>
      </c>
      <c r="I1269" s="92" t="s">
        <v>1093</v>
      </c>
      <c r="J1269" s="92" t="s">
        <v>8456</v>
      </c>
      <c r="K1269" s="92" t="s">
        <v>1093</v>
      </c>
      <c r="L1269" s="157">
        <v>1431.3264383999999</v>
      </c>
      <c r="M1269" s="92" t="s">
        <v>2711</v>
      </c>
      <c r="N1269" s="157">
        <v>290275594.18995398</v>
      </c>
      <c r="O1269" s="92" t="s">
        <v>8409</v>
      </c>
    </row>
    <row r="1270" spans="1:15" ht="36" customHeight="1">
      <c r="A1270" s="92" t="s">
        <v>4366</v>
      </c>
      <c r="B1270" s="151" t="s">
        <v>1089</v>
      </c>
      <c r="C1270" s="151" t="s">
        <v>3881</v>
      </c>
      <c r="D1270" s="151" t="s">
        <v>1091</v>
      </c>
      <c r="E1270" s="152" t="s">
        <v>1160</v>
      </c>
      <c r="F1270" s="92" t="s">
        <v>3882</v>
      </c>
      <c r="G1270" s="92" t="s">
        <v>1093</v>
      </c>
      <c r="H1270" s="92" t="s">
        <v>8457</v>
      </c>
      <c r="I1270" s="92" t="s">
        <v>1093</v>
      </c>
      <c r="J1270" s="92" t="s">
        <v>8458</v>
      </c>
      <c r="K1270" s="92" t="s">
        <v>1093</v>
      </c>
      <c r="L1270" s="157">
        <v>1427.76</v>
      </c>
      <c r="M1270" s="92" t="s">
        <v>2711</v>
      </c>
      <c r="N1270" s="157">
        <v>290277021.94995397</v>
      </c>
      <c r="O1270" s="92" t="s">
        <v>8446</v>
      </c>
    </row>
    <row r="1271" spans="1:15" ht="24" customHeight="1">
      <c r="A1271" s="92" t="s">
        <v>4367</v>
      </c>
      <c r="B1271" s="151" t="s">
        <v>1089</v>
      </c>
      <c r="C1271" s="151" t="s">
        <v>4368</v>
      </c>
      <c r="D1271" s="151" t="s">
        <v>1091</v>
      </c>
      <c r="E1271" s="152" t="s">
        <v>1109</v>
      </c>
      <c r="F1271" s="92" t="s">
        <v>3634</v>
      </c>
      <c r="G1271" s="92" t="s">
        <v>1093</v>
      </c>
      <c r="H1271" s="92" t="s">
        <v>8459</v>
      </c>
      <c r="I1271" s="92" t="s">
        <v>1093</v>
      </c>
      <c r="J1271" s="92" t="s">
        <v>8460</v>
      </c>
      <c r="K1271" s="92" t="s">
        <v>1093</v>
      </c>
      <c r="L1271" s="157">
        <v>1427.7</v>
      </c>
      <c r="M1271" s="92" t="s">
        <v>2711</v>
      </c>
      <c r="N1271" s="157">
        <v>290278449.64995402</v>
      </c>
      <c r="O1271" s="92" t="s">
        <v>8446</v>
      </c>
    </row>
    <row r="1272" spans="1:15" ht="24" customHeight="1">
      <c r="A1272" s="92" t="s">
        <v>4375</v>
      </c>
      <c r="B1272" s="151" t="s">
        <v>1089</v>
      </c>
      <c r="C1272" s="151" t="s">
        <v>4376</v>
      </c>
      <c r="D1272" s="151" t="s">
        <v>1091</v>
      </c>
      <c r="E1272" s="152" t="s">
        <v>1096</v>
      </c>
      <c r="F1272" s="92" t="s">
        <v>1712</v>
      </c>
      <c r="G1272" s="92" t="s">
        <v>1093</v>
      </c>
      <c r="H1272" s="92" t="s">
        <v>8461</v>
      </c>
      <c r="I1272" s="92" t="s">
        <v>1093</v>
      </c>
      <c r="J1272" s="92" t="s">
        <v>8462</v>
      </c>
      <c r="K1272" s="92" t="s">
        <v>1093</v>
      </c>
      <c r="L1272" s="157">
        <v>1401.6</v>
      </c>
      <c r="M1272" s="92" t="s">
        <v>2711</v>
      </c>
      <c r="N1272" s="157">
        <v>290279851.24995399</v>
      </c>
      <c r="O1272" s="92" t="s">
        <v>8446</v>
      </c>
    </row>
    <row r="1273" spans="1:15" ht="24" customHeight="1">
      <c r="A1273" s="92" t="s">
        <v>4377</v>
      </c>
      <c r="B1273" s="151" t="s">
        <v>1089</v>
      </c>
      <c r="C1273" s="151" t="s">
        <v>4378</v>
      </c>
      <c r="D1273" s="151" t="s">
        <v>1091</v>
      </c>
      <c r="E1273" s="152" t="s">
        <v>1109</v>
      </c>
      <c r="F1273" s="92" t="s">
        <v>1605</v>
      </c>
      <c r="G1273" s="92" t="s">
        <v>1093</v>
      </c>
      <c r="H1273" s="92" t="s">
        <v>8463</v>
      </c>
      <c r="I1273" s="92" t="s">
        <v>1093</v>
      </c>
      <c r="J1273" s="92" t="s">
        <v>8464</v>
      </c>
      <c r="K1273" s="92" t="s">
        <v>1093</v>
      </c>
      <c r="L1273" s="157">
        <v>1395.9</v>
      </c>
      <c r="M1273" s="92" t="s">
        <v>2711</v>
      </c>
      <c r="N1273" s="157">
        <v>290281247.14995402</v>
      </c>
      <c r="O1273" s="92" t="s">
        <v>8446</v>
      </c>
    </row>
    <row r="1274" spans="1:15" ht="24" customHeight="1">
      <c r="A1274" s="92" t="s">
        <v>4379</v>
      </c>
      <c r="B1274" s="151" t="s">
        <v>1089</v>
      </c>
      <c r="C1274" s="151" t="s">
        <v>4380</v>
      </c>
      <c r="D1274" s="151" t="s">
        <v>1091</v>
      </c>
      <c r="E1274" s="152" t="s">
        <v>6568</v>
      </c>
      <c r="F1274" s="92" t="s">
        <v>1157</v>
      </c>
      <c r="G1274" s="92" t="s">
        <v>1093</v>
      </c>
      <c r="H1274" s="92" t="s">
        <v>8465</v>
      </c>
      <c r="I1274" s="92" t="s">
        <v>1093</v>
      </c>
      <c r="J1274" s="92" t="s">
        <v>8466</v>
      </c>
      <c r="K1274" s="92" t="s">
        <v>1093</v>
      </c>
      <c r="L1274" s="157">
        <v>1394.32</v>
      </c>
      <c r="M1274" s="92" t="s">
        <v>2711</v>
      </c>
      <c r="N1274" s="157">
        <v>290282641.46995401</v>
      </c>
      <c r="O1274" s="92" t="s">
        <v>8446</v>
      </c>
    </row>
    <row r="1275" spans="1:15" ht="24" customHeight="1">
      <c r="A1275" s="92" t="s">
        <v>4347</v>
      </c>
      <c r="B1275" s="151" t="s">
        <v>1089</v>
      </c>
      <c r="C1275" s="151" t="s">
        <v>4348</v>
      </c>
      <c r="D1275" s="151" t="s">
        <v>1095</v>
      </c>
      <c r="E1275" s="152" t="s">
        <v>1160</v>
      </c>
      <c r="F1275" s="92" t="s">
        <v>4349</v>
      </c>
      <c r="G1275" s="92" t="s">
        <v>1093</v>
      </c>
      <c r="H1275" s="92" t="s">
        <v>7858</v>
      </c>
      <c r="I1275" s="92" t="s">
        <v>1093</v>
      </c>
      <c r="J1275" s="92" t="s">
        <v>8467</v>
      </c>
      <c r="K1275" s="92" t="s">
        <v>1093</v>
      </c>
      <c r="L1275" s="157">
        <v>1382.845</v>
      </c>
      <c r="M1275" s="92" t="s">
        <v>2711</v>
      </c>
      <c r="N1275" s="157">
        <v>290284024.31495398</v>
      </c>
      <c r="O1275" s="92" t="s">
        <v>8446</v>
      </c>
    </row>
    <row r="1276" spans="1:15" ht="48" customHeight="1">
      <c r="A1276" s="92" t="s">
        <v>4486</v>
      </c>
      <c r="B1276" s="151" t="s">
        <v>1101</v>
      </c>
      <c r="C1276" s="151" t="s">
        <v>4487</v>
      </c>
      <c r="D1276" s="151" t="s">
        <v>1091</v>
      </c>
      <c r="E1276" s="152" t="s">
        <v>1137</v>
      </c>
      <c r="F1276" s="92" t="s">
        <v>4488</v>
      </c>
      <c r="G1276" s="92" t="s">
        <v>1093</v>
      </c>
      <c r="H1276" s="92" t="s">
        <v>8468</v>
      </c>
      <c r="I1276" s="92" t="s">
        <v>1093</v>
      </c>
      <c r="J1276" s="92" t="s">
        <v>8469</v>
      </c>
      <c r="K1276" s="92" t="s">
        <v>1093</v>
      </c>
      <c r="L1276" s="157">
        <v>1382.6353288</v>
      </c>
      <c r="M1276" s="92" t="s">
        <v>2711</v>
      </c>
      <c r="N1276" s="157">
        <v>290285406.95028299</v>
      </c>
      <c r="O1276" s="92" t="s">
        <v>8446</v>
      </c>
    </row>
    <row r="1277" spans="1:15" ht="36" customHeight="1">
      <c r="A1277" s="92" t="s">
        <v>4355</v>
      </c>
      <c r="B1277" s="151" t="s">
        <v>1089</v>
      </c>
      <c r="C1277" s="151" t="s">
        <v>4356</v>
      </c>
      <c r="D1277" s="151" t="s">
        <v>1095</v>
      </c>
      <c r="E1277" s="152" t="s">
        <v>1131</v>
      </c>
      <c r="F1277" s="92" t="s">
        <v>4357</v>
      </c>
      <c r="G1277" s="92" t="s">
        <v>1093</v>
      </c>
      <c r="H1277" s="92" t="s">
        <v>8470</v>
      </c>
      <c r="I1277" s="92" t="s">
        <v>1093</v>
      </c>
      <c r="J1277" s="92" t="s">
        <v>8471</v>
      </c>
      <c r="K1277" s="92" t="s">
        <v>1093</v>
      </c>
      <c r="L1277" s="157">
        <v>1367.6823999999999</v>
      </c>
      <c r="M1277" s="92" t="s">
        <v>2711</v>
      </c>
      <c r="N1277" s="157">
        <v>290286774.63268298</v>
      </c>
      <c r="O1277" s="92" t="s">
        <v>8446</v>
      </c>
    </row>
    <row r="1278" spans="1:15" ht="24" customHeight="1">
      <c r="A1278" s="92" t="s">
        <v>4411</v>
      </c>
      <c r="B1278" s="151" t="s">
        <v>1921</v>
      </c>
      <c r="C1278" s="151" t="s">
        <v>4412</v>
      </c>
      <c r="D1278" s="151" t="s">
        <v>1091</v>
      </c>
      <c r="E1278" s="152" t="s">
        <v>1109</v>
      </c>
      <c r="F1278" s="92" t="s">
        <v>8472</v>
      </c>
      <c r="G1278" s="92" t="s">
        <v>1093</v>
      </c>
      <c r="H1278" s="92" t="s">
        <v>8473</v>
      </c>
      <c r="I1278" s="92" t="s">
        <v>1093</v>
      </c>
      <c r="J1278" s="92" t="s">
        <v>8474</v>
      </c>
      <c r="K1278" s="92" t="s">
        <v>1093</v>
      </c>
      <c r="L1278" s="157">
        <v>1363.9188815699999</v>
      </c>
      <c r="M1278" s="92" t="s">
        <v>2711</v>
      </c>
      <c r="N1278" s="157">
        <v>290288138.55156499</v>
      </c>
      <c r="O1278" s="92" t="s">
        <v>8446</v>
      </c>
    </row>
    <row r="1279" spans="1:15" ht="24" customHeight="1">
      <c r="A1279" s="92" t="s">
        <v>4381</v>
      </c>
      <c r="B1279" s="151" t="s">
        <v>1101</v>
      </c>
      <c r="C1279" s="151" t="s">
        <v>4382</v>
      </c>
      <c r="D1279" s="151" t="s">
        <v>513</v>
      </c>
      <c r="E1279" s="152" t="s">
        <v>1096</v>
      </c>
      <c r="F1279" s="92" t="s">
        <v>8475</v>
      </c>
      <c r="G1279" s="92" t="s">
        <v>534</v>
      </c>
      <c r="H1279" s="92" t="s">
        <v>8476</v>
      </c>
      <c r="I1279" s="92" t="s">
        <v>8477</v>
      </c>
      <c r="J1279" s="92" t="s">
        <v>8478</v>
      </c>
      <c r="K1279" s="92" t="s">
        <v>1217</v>
      </c>
      <c r="L1279" s="157">
        <v>1362.26045502547</v>
      </c>
      <c r="M1279" s="92" t="s">
        <v>2711</v>
      </c>
      <c r="N1279" s="157">
        <v>290289500.81202</v>
      </c>
      <c r="O1279" s="92" t="s">
        <v>8446</v>
      </c>
    </row>
    <row r="1280" spans="1:15" ht="36" customHeight="1">
      <c r="A1280" s="92" t="s">
        <v>4398</v>
      </c>
      <c r="B1280" s="151" t="s">
        <v>1126</v>
      </c>
      <c r="C1280" s="151" t="s">
        <v>4399</v>
      </c>
      <c r="D1280" s="151" t="s">
        <v>1091</v>
      </c>
      <c r="E1280" s="152" t="s">
        <v>1096</v>
      </c>
      <c r="F1280" s="92" t="s">
        <v>1520</v>
      </c>
      <c r="G1280" s="92" t="s">
        <v>1093</v>
      </c>
      <c r="H1280" s="92" t="s">
        <v>8479</v>
      </c>
      <c r="I1280" s="92" t="s">
        <v>1093</v>
      </c>
      <c r="J1280" s="92" t="s">
        <v>4472</v>
      </c>
      <c r="K1280" s="92" t="s">
        <v>1093</v>
      </c>
      <c r="L1280" s="157">
        <v>1360.8</v>
      </c>
      <c r="M1280" s="92" t="s">
        <v>2711</v>
      </c>
      <c r="N1280" s="157">
        <v>290290861.61202002</v>
      </c>
      <c r="O1280" s="92" t="s">
        <v>8446</v>
      </c>
    </row>
    <row r="1281" spans="1:15" ht="24" customHeight="1">
      <c r="A1281" s="92" t="s">
        <v>10041</v>
      </c>
      <c r="B1281" s="151" t="s">
        <v>10311</v>
      </c>
      <c r="C1281" s="151" t="s">
        <v>10042</v>
      </c>
      <c r="D1281" s="151" t="s">
        <v>1127</v>
      </c>
      <c r="E1281" s="152" t="s">
        <v>254</v>
      </c>
      <c r="F1281" s="92" t="s">
        <v>10038</v>
      </c>
      <c r="G1281" s="92" t="s">
        <v>1093</v>
      </c>
      <c r="H1281" s="92" t="s">
        <v>7297</v>
      </c>
      <c r="I1281" s="92" t="s">
        <v>1093</v>
      </c>
      <c r="J1281" s="92" t="s">
        <v>10043</v>
      </c>
      <c r="K1281" s="92" t="s">
        <v>1093</v>
      </c>
      <c r="L1281" s="157">
        <v>1345.94</v>
      </c>
      <c r="M1281" s="92" t="s">
        <v>2711</v>
      </c>
      <c r="N1281" s="157">
        <v>290292207.55202001</v>
      </c>
      <c r="O1281" s="92" t="s">
        <v>8446</v>
      </c>
    </row>
    <row r="1282" spans="1:15" ht="24" customHeight="1">
      <c r="A1282" s="92" t="s">
        <v>4406</v>
      </c>
      <c r="B1282" s="151" t="s">
        <v>1126</v>
      </c>
      <c r="C1282" s="151" t="s">
        <v>4407</v>
      </c>
      <c r="D1282" s="151" t="s">
        <v>1091</v>
      </c>
      <c r="E1282" s="152" t="s">
        <v>1195</v>
      </c>
      <c r="F1282" s="92" t="s">
        <v>4408</v>
      </c>
      <c r="G1282" s="92" t="s">
        <v>1093</v>
      </c>
      <c r="H1282" s="92" t="s">
        <v>8480</v>
      </c>
      <c r="I1282" s="92" t="s">
        <v>1093</v>
      </c>
      <c r="J1282" s="92" t="s">
        <v>8481</v>
      </c>
      <c r="K1282" s="92" t="s">
        <v>1093</v>
      </c>
      <c r="L1282" s="157">
        <v>1343.3956639999999</v>
      </c>
      <c r="M1282" s="92" t="s">
        <v>2711</v>
      </c>
      <c r="N1282" s="157">
        <v>290293550.94768399</v>
      </c>
      <c r="O1282" s="92" t="s">
        <v>8446</v>
      </c>
    </row>
    <row r="1283" spans="1:15" ht="36" customHeight="1">
      <c r="A1283" s="92" t="s">
        <v>4409</v>
      </c>
      <c r="B1283" s="151" t="s">
        <v>1126</v>
      </c>
      <c r="C1283" s="151" t="s">
        <v>4410</v>
      </c>
      <c r="D1283" s="151" t="s">
        <v>1091</v>
      </c>
      <c r="E1283" s="152" t="s">
        <v>1096</v>
      </c>
      <c r="F1283" s="92" t="s">
        <v>2499</v>
      </c>
      <c r="G1283" s="92" t="s">
        <v>1093</v>
      </c>
      <c r="H1283" s="92" t="s">
        <v>8482</v>
      </c>
      <c r="I1283" s="92" t="s">
        <v>1093</v>
      </c>
      <c r="J1283" s="92" t="s">
        <v>8483</v>
      </c>
      <c r="K1283" s="92" t="s">
        <v>1093</v>
      </c>
      <c r="L1283" s="157">
        <v>1338.96</v>
      </c>
      <c r="M1283" s="92" t="s">
        <v>2711</v>
      </c>
      <c r="N1283" s="157">
        <v>290294889.90768403</v>
      </c>
      <c r="O1283" s="92" t="s">
        <v>8446</v>
      </c>
    </row>
    <row r="1284" spans="1:15" ht="24" customHeight="1">
      <c r="A1284" s="92" t="s">
        <v>4413</v>
      </c>
      <c r="B1284" s="151" t="s">
        <v>1126</v>
      </c>
      <c r="C1284" s="151" t="s">
        <v>4414</v>
      </c>
      <c r="D1284" s="151" t="s">
        <v>1091</v>
      </c>
      <c r="E1284" s="152" t="s">
        <v>1096</v>
      </c>
      <c r="F1284" s="92" t="s">
        <v>4415</v>
      </c>
      <c r="G1284" s="92" t="s">
        <v>1093</v>
      </c>
      <c r="H1284" s="92" t="s">
        <v>8484</v>
      </c>
      <c r="I1284" s="92" t="s">
        <v>1093</v>
      </c>
      <c r="J1284" s="92" t="s">
        <v>8485</v>
      </c>
      <c r="K1284" s="92" t="s">
        <v>1093</v>
      </c>
      <c r="L1284" s="157">
        <v>1324.1875680000001</v>
      </c>
      <c r="M1284" s="92" t="s">
        <v>2711</v>
      </c>
      <c r="N1284" s="157">
        <v>290296214.09525198</v>
      </c>
      <c r="O1284" s="92" t="s">
        <v>8446</v>
      </c>
    </row>
    <row r="1285" spans="1:15" ht="36" customHeight="1">
      <c r="A1285" s="92" t="s">
        <v>4417</v>
      </c>
      <c r="B1285" s="151" t="s">
        <v>1126</v>
      </c>
      <c r="C1285" s="151" t="s">
        <v>4418</v>
      </c>
      <c r="D1285" s="151" t="s">
        <v>1091</v>
      </c>
      <c r="E1285" s="152" t="s">
        <v>1096</v>
      </c>
      <c r="F1285" s="92" t="s">
        <v>2710</v>
      </c>
      <c r="G1285" s="92" t="s">
        <v>1093</v>
      </c>
      <c r="H1285" s="92" t="s">
        <v>8486</v>
      </c>
      <c r="I1285" s="92" t="s">
        <v>1093</v>
      </c>
      <c r="J1285" s="92" t="s">
        <v>8487</v>
      </c>
      <c r="K1285" s="92" t="s">
        <v>1093</v>
      </c>
      <c r="L1285" s="157">
        <v>1313.8</v>
      </c>
      <c r="M1285" s="92" t="s">
        <v>2711</v>
      </c>
      <c r="N1285" s="157">
        <v>290297527.89525199</v>
      </c>
      <c r="O1285" s="92" t="s">
        <v>8446</v>
      </c>
    </row>
    <row r="1286" spans="1:15" ht="36" customHeight="1">
      <c r="A1286" s="92" t="s">
        <v>4419</v>
      </c>
      <c r="B1286" s="151" t="s">
        <v>1126</v>
      </c>
      <c r="C1286" s="151" t="s">
        <v>4420</v>
      </c>
      <c r="D1286" s="151" t="s">
        <v>1091</v>
      </c>
      <c r="E1286" s="152" t="s">
        <v>1096</v>
      </c>
      <c r="F1286" s="92" t="s">
        <v>4421</v>
      </c>
      <c r="G1286" s="92" t="s">
        <v>1093</v>
      </c>
      <c r="H1286" s="92" t="s">
        <v>8489</v>
      </c>
      <c r="I1286" s="92" t="s">
        <v>1093</v>
      </c>
      <c r="J1286" s="92" t="s">
        <v>8490</v>
      </c>
      <c r="K1286" s="92" t="s">
        <v>1093</v>
      </c>
      <c r="L1286" s="157">
        <v>1312.48</v>
      </c>
      <c r="M1286" s="92" t="s">
        <v>2711</v>
      </c>
      <c r="N1286" s="157">
        <v>290298840.37525201</v>
      </c>
      <c r="O1286" s="92" t="s">
        <v>8446</v>
      </c>
    </row>
    <row r="1287" spans="1:15" ht="48" customHeight="1">
      <c r="A1287" s="92" t="s">
        <v>4423</v>
      </c>
      <c r="B1287" s="151" t="s">
        <v>1126</v>
      </c>
      <c r="C1287" s="151" t="s">
        <v>4424</v>
      </c>
      <c r="D1287" s="151" t="s">
        <v>1091</v>
      </c>
      <c r="E1287" s="152" t="s">
        <v>1096</v>
      </c>
      <c r="F1287" s="92" t="s">
        <v>4425</v>
      </c>
      <c r="G1287" s="92" t="s">
        <v>1093</v>
      </c>
      <c r="H1287" s="92" t="s">
        <v>2682</v>
      </c>
      <c r="I1287" s="92" t="s">
        <v>1093</v>
      </c>
      <c r="J1287" s="92" t="s">
        <v>8491</v>
      </c>
      <c r="K1287" s="92" t="s">
        <v>1093</v>
      </c>
      <c r="L1287" s="157">
        <v>1311.986126304</v>
      </c>
      <c r="M1287" s="92" t="s">
        <v>2711</v>
      </c>
      <c r="N1287" s="157">
        <v>290300152.36137801</v>
      </c>
      <c r="O1287" s="92" t="s">
        <v>8446</v>
      </c>
    </row>
    <row r="1288" spans="1:15" ht="24" customHeight="1">
      <c r="A1288" s="92" t="s">
        <v>4426</v>
      </c>
      <c r="B1288" s="151" t="s">
        <v>1126</v>
      </c>
      <c r="C1288" s="151" t="s">
        <v>4427</v>
      </c>
      <c r="D1288" s="151" t="s">
        <v>1091</v>
      </c>
      <c r="E1288" s="152" t="s">
        <v>1096</v>
      </c>
      <c r="F1288" s="92" t="s">
        <v>3756</v>
      </c>
      <c r="G1288" s="92" t="s">
        <v>1093</v>
      </c>
      <c r="H1288" s="92" t="s">
        <v>5848</v>
      </c>
      <c r="I1288" s="92" t="s">
        <v>1093</v>
      </c>
      <c r="J1288" s="92" t="s">
        <v>8492</v>
      </c>
      <c r="K1288" s="92" t="s">
        <v>1093</v>
      </c>
      <c r="L1288" s="157">
        <v>1308</v>
      </c>
      <c r="M1288" s="92" t="s">
        <v>2711</v>
      </c>
      <c r="N1288" s="157">
        <v>290301460.36137801</v>
      </c>
      <c r="O1288" s="92" t="s">
        <v>8446</v>
      </c>
    </row>
    <row r="1289" spans="1:15" ht="36" customHeight="1">
      <c r="A1289" s="92" t="s">
        <v>4428</v>
      </c>
      <c r="B1289" s="151" t="s">
        <v>1126</v>
      </c>
      <c r="C1289" s="151" t="s">
        <v>4429</v>
      </c>
      <c r="D1289" s="151" t="s">
        <v>1091</v>
      </c>
      <c r="E1289" s="152" t="s">
        <v>1096</v>
      </c>
      <c r="F1289" s="92" t="s">
        <v>3489</v>
      </c>
      <c r="G1289" s="92" t="s">
        <v>1093</v>
      </c>
      <c r="H1289" s="92" t="s">
        <v>8493</v>
      </c>
      <c r="I1289" s="92" t="s">
        <v>1093</v>
      </c>
      <c r="J1289" s="92" t="s">
        <v>8494</v>
      </c>
      <c r="K1289" s="92" t="s">
        <v>1093</v>
      </c>
      <c r="L1289" s="157">
        <v>1292.7</v>
      </c>
      <c r="M1289" s="92" t="s">
        <v>2711</v>
      </c>
      <c r="N1289" s="157">
        <v>290302753.061378</v>
      </c>
      <c r="O1289" s="92" t="s">
        <v>8446</v>
      </c>
    </row>
    <row r="1290" spans="1:15" ht="24" customHeight="1">
      <c r="A1290" s="92" t="s">
        <v>4430</v>
      </c>
      <c r="B1290" s="151" t="s">
        <v>1558</v>
      </c>
      <c r="C1290" s="151" t="s">
        <v>4431</v>
      </c>
      <c r="D1290" s="151" t="s">
        <v>1091</v>
      </c>
      <c r="E1290" s="152" t="s">
        <v>1096</v>
      </c>
      <c r="F1290" s="92" t="s">
        <v>4432</v>
      </c>
      <c r="G1290" s="92" t="s">
        <v>1093</v>
      </c>
      <c r="H1290" s="92" t="s">
        <v>8495</v>
      </c>
      <c r="I1290" s="92" t="s">
        <v>1093</v>
      </c>
      <c r="J1290" s="92" t="s">
        <v>8496</v>
      </c>
      <c r="K1290" s="92" t="s">
        <v>1093</v>
      </c>
      <c r="L1290" s="157">
        <v>1291.8459250000001</v>
      </c>
      <c r="M1290" s="92" t="s">
        <v>2711</v>
      </c>
      <c r="N1290" s="157">
        <v>290304044.90730298</v>
      </c>
      <c r="O1290" s="92" t="s">
        <v>8446</v>
      </c>
    </row>
    <row r="1291" spans="1:15" ht="24" customHeight="1">
      <c r="A1291" s="92" t="s">
        <v>4390</v>
      </c>
      <c r="B1291" s="151" t="s">
        <v>1089</v>
      </c>
      <c r="C1291" s="151" t="s">
        <v>4391</v>
      </c>
      <c r="D1291" s="151" t="s">
        <v>1095</v>
      </c>
      <c r="E1291" s="152" t="s">
        <v>1160</v>
      </c>
      <c r="F1291" s="92" t="s">
        <v>4392</v>
      </c>
      <c r="G1291" s="92" t="s">
        <v>1093</v>
      </c>
      <c r="H1291" s="92" t="s">
        <v>4734</v>
      </c>
      <c r="I1291" s="92" t="s">
        <v>1093</v>
      </c>
      <c r="J1291" s="92" t="s">
        <v>8497</v>
      </c>
      <c r="K1291" s="92" t="s">
        <v>1093</v>
      </c>
      <c r="L1291" s="157">
        <v>1284.7</v>
      </c>
      <c r="M1291" s="92" t="s">
        <v>2711</v>
      </c>
      <c r="N1291" s="157">
        <v>290305329.60730302</v>
      </c>
      <c r="O1291" s="92" t="s">
        <v>8446</v>
      </c>
    </row>
    <row r="1292" spans="1:15" ht="24" customHeight="1">
      <c r="A1292" s="92" t="s">
        <v>4393</v>
      </c>
      <c r="B1292" s="151" t="s">
        <v>1089</v>
      </c>
      <c r="C1292" s="151" t="s">
        <v>4394</v>
      </c>
      <c r="D1292" s="151" t="s">
        <v>1095</v>
      </c>
      <c r="E1292" s="152" t="s">
        <v>1160</v>
      </c>
      <c r="F1292" s="92" t="s">
        <v>4392</v>
      </c>
      <c r="G1292" s="92" t="s">
        <v>1093</v>
      </c>
      <c r="H1292" s="92" t="s">
        <v>4734</v>
      </c>
      <c r="I1292" s="92" t="s">
        <v>1093</v>
      </c>
      <c r="J1292" s="92" t="s">
        <v>8497</v>
      </c>
      <c r="K1292" s="92" t="s">
        <v>1093</v>
      </c>
      <c r="L1292" s="157">
        <v>1284.7</v>
      </c>
      <c r="M1292" s="92" t="s">
        <v>2711</v>
      </c>
      <c r="N1292" s="157">
        <v>290306614.30730301</v>
      </c>
      <c r="O1292" s="92" t="s">
        <v>8488</v>
      </c>
    </row>
    <row r="1293" spans="1:15" ht="24" customHeight="1">
      <c r="A1293" s="92" t="s">
        <v>4396</v>
      </c>
      <c r="B1293" s="151" t="s">
        <v>1089</v>
      </c>
      <c r="C1293" s="151" t="s">
        <v>4397</v>
      </c>
      <c r="D1293" s="151" t="s">
        <v>1095</v>
      </c>
      <c r="E1293" s="152" t="s">
        <v>1160</v>
      </c>
      <c r="F1293" s="92" t="s">
        <v>4392</v>
      </c>
      <c r="G1293" s="92" t="s">
        <v>1093</v>
      </c>
      <c r="H1293" s="92" t="s">
        <v>4734</v>
      </c>
      <c r="I1293" s="92" t="s">
        <v>1093</v>
      </c>
      <c r="J1293" s="92" t="s">
        <v>8497</v>
      </c>
      <c r="K1293" s="92" t="s">
        <v>1093</v>
      </c>
      <c r="L1293" s="157">
        <v>1284.7</v>
      </c>
      <c r="M1293" s="92" t="s">
        <v>2711</v>
      </c>
      <c r="N1293" s="157">
        <v>290307899.007303</v>
      </c>
      <c r="O1293" s="92" t="s">
        <v>8488</v>
      </c>
    </row>
    <row r="1294" spans="1:15" ht="24" customHeight="1">
      <c r="A1294" s="92" t="s">
        <v>4433</v>
      </c>
      <c r="B1294" s="151" t="s">
        <v>1126</v>
      </c>
      <c r="C1294" s="151" t="s">
        <v>4434</v>
      </c>
      <c r="D1294" s="151" t="s">
        <v>1091</v>
      </c>
      <c r="E1294" s="152" t="s">
        <v>1195</v>
      </c>
      <c r="F1294" s="92" t="s">
        <v>4435</v>
      </c>
      <c r="G1294" s="92" t="s">
        <v>1093</v>
      </c>
      <c r="H1294" s="92" t="s">
        <v>8498</v>
      </c>
      <c r="I1294" s="92" t="s">
        <v>1093</v>
      </c>
      <c r="J1294" s="92" t="s">
        <v>8499</v>
      </c>
      <c r="K1294" s="92" t="s">
        <v>1093</v>
      </c>
      <c r="L1294" s="157">
        <v>1279.3</v>
      </c>
      <c r="M1294" s="92" t="s">
        <v>2711</v>
      </c>
      <c r="N1294" s="157">
        <v>290309178.30730301</v>
      </c>
      <c r="O1294" s="92" t="s">
        <v>8488</v>
      </c>
    </row>
    <row r="1295" spans="1:15" ht="24" customHeight="1">
      <c r="A1295" s="92" t="s">
        <v>4404</v>
      </c>
      <c r="B1295" s="151" t="s">
        <v>1089</v>
      </c>
      <c r="C1295" s="151" t="s">
        <v>4405</v>
      </c>
      <c r="D1295" s="151" t="s">
        <v>1095</v>
      </c>
      <c r="E1295" s="152" t="s">
        <v>1109</v>
      </c>
      <c r="F1295" s="92" t="s">
        <v>1605</v>
      </c>
      <c r="G1295" s="92" t="s">
        <v>1093</v>
      </c>
      <c r="H1295" s="92" t="s">
        <v>8271</v>
      </c>
      <c r="I1295" s="92" t="s">
        <v>1093</v>
      </c>
      <c r="J1295" s="92" t="s">
        <v>8500</v>
      </c>
      <c r="K1295" s="92" t="s">
        <v>1093</v>
      </c>
      <c r="L1295" s="157">
        <v>1275</v>
      </c>
      <c r="M1295" s="92" t="s">
        <v>2711</v>
      </c>
      <c r="N1295" s="157">
        <v>290310453.30730301</v>
      </c>
      <c r="O1295" s="92" t="s">
        <v>8488</v>
      </c>
    </row>
    <row r="1296" spans="1:15" ht="24" customHeight="1">
      <c r="A1296" s="92" t="s">
        <v>4446</v>
      </c>
      <c r="B1296" s="151" t="s">
        <v>1126</v>
      </c>
      <c r="C1296" s="151" t="s">
        <v>4447</v>
      </c>
      <c r="D1296" s="151" t="s">
        <v>1091</v>
      </c>
      <c r="E1296" s="152" t="s">
        <v>1195</v>
      </c>
      <c r="F1296" s="92" t="s">
        <v>4448</v>
      </c>
      <c r="G1296" s="92" t="s">
        <v>1093</v>
      </c>
      <c r="H1296" s="92" t="s">
        <v>4205</v>
      </c>
      <c r="I1296" s="92" t="s">
        <v>1093</v>
      </c>
      <c r="J1296" s="92" t="s">
        <v>8501</v>
      </c>
      <c r="K1296" s="92" t="s">
        <v>1093</v>
      </c>
      <c r="L1296" s="157">
        <v>1273.05470784</v>
      </c>
      <c r="M1296" s="92" t="s">
        <v>2711</v>
      </c>
      <c r="N1296" s="157">
        <v>290311726.36201102</v>
      </c>
      <c r="O1296" s="92" t="s">
        <v>8488</v>
      </c>
    </row>
    <row r="1297" spans="1:15" ht="36" customHeight="1">
      <c r="A1297" s="92" t="s">
        <v>4451</v>
      </c>
      <c r="B1297" s="151" t="s">
        <v>1126</v>
      </c>
      <c r="C1297" s="151" t="s">
        <v>4452</v>
      </c>
      <c r="D1297" s="151" t="s">
        <v>513</v>
      </c>
      <c r="E1297" s="152" t="s">
        <v>254</v>
      </c>
      <c r="F1297" s="92" t="s">
        <v>8007</v>
      </c>
      <c r="G1297" s="92" t="s">
        <v>1093</v>
      </c>
      <c r="H1297" s="92" t="s">
        <v>4438</v>
      </c>
      <c r="I1297" s="92" t="s">
        <v>1093</v>
      </c>
      <c r="J1297" s="92" t="s">
        <v>8502</v>
      </c>
      <c r="K1297" s="92" t="s">
        <v>1093</v>
      </c>
      <c r="L1297" s="157">
        <v>1267.5602259520001</v>
      </c>
      <c r="M1297" s="92" t="s">
        <v>2711</v>
      </c>
      <c r="N1297" s="157">
        <v>290312993.92223698</v>
      </c>
      <c r="O1297" s="92" t="s">
        <v>8488</v>
      </c>
    </row>
    <row r="1298" spans="1:15" ht="24" customHeight="1">
      <c r="A1298" s="92" t="s">
        <v>4383</v>
      </c>
      <c r="B1298" s="151" t="s">
        <v>1126</v>
      </c>
      <c r="C1298" s="151" t="s">
        <v>4384</v>
      </c>
      <c r="D1298" s="151" t="s">
        <v>513</v>
      </c>
      <c r="E1298" s="152" t="s">
        <v>1096</v>
      </c>
      <c r="F1298" s="92" t="s">
        <v>10044</v>
      </c>
      <c r="G1298" s="92" t="s">
        <v>1093</v>
      </c>
      <c r="H1298" s="92" t="s">
        <v>8503</v>
      </c>
      <c r="I1298" s="92" t="s">
        <v>1093</v>
      </c>
      <c r="J1298" s="92" t="s">
        <v>10045</v>
      </c>
      <c r="K1298" s="92" t="s">
        <v>1093</v>
      </c>
      <c r="L1298" s="157">
        <v>1262.8845847</v>
      </c>
      <c r="M1298" s="92" t="s">
        <v>2711</v>
      </c>
      <c r="N1298" s="157">
        <v>290314256.806822</v>
      </c>
      <c r="O1298" s="92" t="s">
        <v>8488</v>
      </c>
    </row>
    <row r="1299" spans="1:15" ht="24" customHeight="1">
      <c r="A1299" s="92" t="s">
        <v>618</v>
      </c>
      <c r="B1299" s="151" t="s">
        <v>1101</v>
      </c>
      <c r="C1299" s="151" t="s">
        <v>616</v>
      </c>
      <c r="D1299" s="151" t="s">
        <v>513</v>
      </c>
      <c r="E1299" s="152" t="s">
        <v>1096</v>
      </c>
      <c r="F1299" s="92" t="s">
        <v>619</v>
      </c>
      <c r="G1299" s="92" t="s">
        <v>534</v>
      </c>
      <c r="H1299" s="92" t="s">
        <v>6163</v>
      </c>
      <c r="I1299" s="92" t="s">
        <v>6164</v>
      </c>
      <c r="J1299" s="92" t="s">
        <v>8504</v>
      </c>
      <c r="K1299" s="92" t="s">
        <v>1217</v>
      </c>
      <c r="L1299" s="157">
        <v>1262.7181493068802</v>
      </c>
      <c r="M1299" s="92" t="s">
        <v>2711</v>
      </c>
      <c r="N1299" s="157">
        <v>290315519.52497101</v>
      </c>
      <c r="O1299" s="92" t="s">
        <v>8488</v>
      </c>
    </row>
    <row r="1300" spans="1:15" ht="36" customHeight="1">
      <c r="A1300" s="92" t="s">
        <v>4454</v>
      </c>
      <c r="B1300" s="151" t="s">
        <v>1126</v>
      </c>
      <c r="C1300" s="151" t="s">
        <v>4455</v>
      </c>
      <c r="D1300" s="151" t="s">
        <v>1091</v>
      </c>
      <c r="E1300" s="152" t="s">
        <v>1096</v>
      </c>
      <c r="F1300" s="92" t="s">
        <v>4456</v>
      </c>
      <c r="G1300" s="92" t="s">
        <v>1093</v>
      </c>
      <c r="H1300" s="92" t="s">
        <v>8505</v>
      </c>
      <c r="I1300" s="92" t="s">
        <v>1093</v>
      </c>
      <c r="J1300" s="92" t="s">
        <v>8506</v>
      </c>
      <c r="K1300" s="92" t="s">
        <v>1093</v>
      </c>
      <c r="L1300" s="157">
        <v>1259.2324182</v>
      </c>
      <c r="M1300" s="92" t="s">
        <v>2711</v>
      </c>
      <c r="N1300" s="157">
        <v>290316778.75738901</v>
      </c>
      <c r="O1300" s="92" t="s">
        <v>8488</v>
      </c>
    </row>
    <row r="1301" spans="1:15" ht="24" customHeight="1">
      <c r="A1301" s="92" t="s">
        <v>4528</v>
      </c>
      <c r="B1301" s="151" t="s">
        <v>1089</v>
      </c>
      <c r="C1301" s="151" t="s">
        <v>4529</v>
      </c>
      <c r="D1301" s="151" t="s">
        <v>1311</v>
      </c>
      <c r="E1301" s="152" t="s">
        <v>1312</v>
      </c>
      <c r="F1301" s="92" t="s">
        <v>1097</v>
      </c>
      <c r="G1301" s="92" t="s">
        <v>1093</v>
      </c>
      <c r="H1301" s="92" t="s">
        <v>4122</v>
      </c>
      <c r="I1301" s="92" t="s">
        <v>1093</v>
      </c>
      <c r="J1301" s="92" t="s">
        <v>4122</v>
      </c>
      <c r="K1301" s="92" t="s">
        <v>1093</v>
      </c>
      <c r="L1301" s="157">
        <v>1247.96</v>
      </c>
      <c r="M1301" s="92" t="s">
        <v>2711</v>
      </c>
      <c r="N1301" s="157">
        <v>290318026.71738899</v>
      </c>
      <c r="O1301" s="92" t="s">
        <v>8488</v>
      </c>
    </row>
    <row r="1302" spans="1:15" ht="36" customHeight="1">
      <c r="A1302" s="92" t="s">
        <v>4461</v>
      </c>
      <c r="B1302" s="151" t="s">
        <v>1089</v>
      </c>
      <c r="C1302" s="151" t="s">
        <v>4462</v>
      </c>
      <c r="D1302" s="151" t="s">
        <v>1091</v>
      </c>
      <c r="E1302" s="152" t="s">
        <v>1109</v>
      </c>
      <c r="F1302" s="92" t="s">
        <v>3835</v>
      </c>
      <c r="G1302" s="92" t="s">
        <v>1093</v>
      </c>
      <c r="H1302" s="92" t="s">
        <v>8507</v>
      </c>
      <c r="I1302" s="92" t="s">
        <v>1093</v>
      </c>
      <c r="J1302" s="92" t="s">
        <v>8508</v>
      </c>
      <c r="K1302" s="92" t="s">
        <v>1093</v>
      </c>
      <c r="L1302" s="157">
        <v>1230.23</v>
      </c>
      <c r="M1302" s="92" t="s">
        <v>2711</v>
      </c>
      <c r="N1302" s="157">
        <v>290319256.94738901</v>
      </c>
      <c r="O1302" s="92" t="s">
        <v>8488</v>
      </c>
    </row>
    <row r="1303" spans="1:15" ht="48" customHeight="1">
      <c r="A1303" s="92" t="s">
        <v>4463</v>
      </c>
      <c r="B1303" s="151" t="s">
        <v>1126</v>
      </c>
      <c r="C1303" s="151" t="s">
        <v>4464</v>
      </c>
      <c r="D1303" s="151" t="s">
        <v>513</v>
      </c>
      <c r="E1303" s="152" t="s">
        <v>1225</v>
      </c>
      <c r="F1303" s="92" t="s">
        <v>4465</v>
      </c>
      <c r="G1303" s="92" t="s">
        <v>1093</v>
      </c>
      <c r="H1303" s="92" t="s">
        <v>8509</v>
      </c>
      <c r="I1303" s="92" t="s">
        <v>1093</v>
      </c>
      <c r="J1303" s="92" t="s">
        <v>8510</v>
      </c>
      <c r="K1303" s="92" t="s">
        <v>1093</v>
      </c>
      <c r="L1303" s="157">
        <v>1229.62982472</v>
      </c>
      <c r="M1303" s="92" t="s">
        <v>2711</v>
      </c>
      <c r="N1303" s="157">
        <v>290320486.577214</v>
      </c>
      <c r="O1303" s="92" t="s">
        <v>8488</v>
      </c>
    </row>
    <row r="1304" spans="1:15" ht="24" customHeight="1">
      <c r="A1304" s="92" t="s">
        <v>4469</v>
      </c>
      <c r="B1304" s="151" t="s">
        <v>1126</v>
      </c>
      <c r="C1304" s="151" t="s">
        <v>4470</v>
      </c>
      <c r="D1304" s="151" t="s">
        <v>1091</v>
      </c>
      <c r="E1304" s="152" t="s">
        <v>1096</v>
      </c>
      <c r="F1304" s="92" t="s">
        <v>4471</v>
      </c>
      <c r="G1304" s="92" t="s">
        <v>1093</v>
      </c>
      <c r="H1304" s="92" t="s">
        <v>8511</v>
      </c>
      <c r="I1304" s="92" t="s">
        <v>1093</v>
      </c>
      <c r="J1304" s="92" t="s">
        <v>8512</v>
      </c>
      <c r="K1304" s="92" t="s">
        <v>1093</v>
      </c>
      <c r="L1304" s="157">
        <v>1209.5999999999999</v>
      </c>
      <c r="M1304" s="92" t="s">
        <v>2711</v>
      </c>
      <c r="N1304" s="157">
        <v>290321696.17721403</v>
      </c>
      <c r="O1304" s="92" t="s">
        <v>8488</v>
      </c>
    </row>
    <row r="1305" spans="1:15" ht="24" customHeight="1">
      <c r="A1305" s="92" t="s">
        <v>4467</v>
      </c>
      <c r="B1305" s="151" t="s">
        <v>1089</v>
      </c>
      <c r="C1305" s="151" t="s">
        <v>4468</v>
      </c>
      <c r="D1305" s="151" t="s">
        <v>1091</v>
      </c>
      <c r="E1305" s="152" t="s">
        <v>1109</v>
      </c>
      <c r="F1305" s="92" t="s">
        <v>1520</v>
      </c>
      <c r="G1305" s="92" t="s">
        <v>1093</v>
      </c>
      <c r="H1305" s="92" t="s">
        <v>5513</v>
      </c>
      <c r="I1305" s="92" t="s">
        <v>1093</v>
      </c>
      <c r="J1305" s="92" t="s">
        <v>8513</v>
      </c>
      <c r="K1305" s="92" t="s">
        <v>1093</v>
      </c>
      <c r="L1305" s="157">
        <v>1206</v>
      </c>
      <c r="M1305" s="92" t="s">
        <v>2711</v>
      </c>
      <c r="N1305" s="157">
        <v>290322902.17721403</v>
      </c>
      <c r="O1305" s="92" t="s">
        <v>8488</v>
      </c>
    </row>
    <row r="1306" spans="1:15" ht="24" customHeight="1">
      <c r="A1306" s="92" t="s">
        <v>4439</v>
      </c>
      <c r="B1306" s="151" t="s">
        <v>1089</v>
      </c>
      <c r="C1306" s="151" t="s">
        <v>4440</v>
      </c>
      <c r="D1306" s="151" t="s">
        <v>1095</v>
      </c>
      <c r="E1306" s="152" t="s">
        <v>1109</v>
      </c>
      <c r="F1306" s="92" t="s">
        <v>1097</v>
      </c>
      <c r="G1306" s="92" t="s">
        <v>1093</v>
      </c>
      <c r="H1306" s="92" t="s">
        <v>8514</v>
      </c>
      <c r="I1306" s="92" t="s">
        <v>1093</v>
      </c>
      <c r="J1306" s="92" t="s">
        <v>8514</v>
      </c>
      <c r="K1306" s="92" t="s">
        <v>1093</v>
      </c>
      <c r="L1306" s="157">
        <v>1203.1400000000001</v>
      </c>
      <c r="M1306" s="92" t="s">
        <v>2711</v>
      </c>
      <c r="N1306" s="157">
        <v>290324105.31721401</v>
      </c>
      <c r="O1306" s="92" t="s">
        <v>8488</v>
      </c>
    </row>
    <row r="1307" spans="1:15" ht="24" customHeight="1">
      <c r="A1307" s="92" t="s">
        <v>4572</v>
      </c>
      <c r="B1307" s="151" t="s">
        <v>1101</v>
      </c>
      <c r="C1307" s="151" t="s">
        <v>4573</v>
      </c>
      <c r="D1307" s="151" t="s">
        <v>1091</v>
      </c>
      <c r="E1307" s="152" t="s">
        <v>1109</v>
      </c>
      <c r="F1307" s="92" t="s">
        <v>4574</v>
      </c>
      <c r="G1307" s="92" t="s">
        <v>1093</v>
      </c>
      <c r="H1307" s="92" t="s">
        <v>8515</v>
      </c>
      <c r="I1307" s="92" t="s">
        <v>1093</v>
      </c>
      <c r="J1307" s="92" t="s">
        <v>8516</v>
      </c>
      <c r="K1307" s="92" t="s">
        <v>1093</v>
      </c>
      <c r="L1307" s="157">
        <v>1185.3740003759999</v>
      </c>
      <c r="M1307" s="92" t="s">
        <v>2711</v>
      </c>
      <c r="N1307" s="157">
        <v>290325290.69121403</v>
      </c>
      <c r="O1307" s="92" t="s">
        <v>8488</v>
      </c>
    </row>
    <row r="1308" spans="1:15" ht="24" customHeight="1">
      <c r="A1308" s="92" t="s">
        <v>4476</v>
      </c>
      <c r="B1308" s="151" t="s">
        <v>1558</v>
      </c>
      <c r="C1308" s="151" t="s">
        <v>4477</v>
      </c>
      <c r="D1308" s="151" t="s">
        <v>1091</v>
      </c>
      <c r="E1308" s="152" t="s">
        <v>1096</v>
      </c>
      <c r="F1308" s="92" t="s">
        <v>4478</v>
      </c>
      <c r="G1308" s="92" t="s">
        <v>1093</v>
      </c>
      <c r="H1308" s="92" t="s">
        <v>4188</v>
      </c>
      <c r="I1308" s="92" t="s">
        <v>1093</v>
      </c>
      <c r="J1308" s="92" t="s">
        <v>8517</v>
      </c>
      <c r="K1308" s="92" t="s">
        <v>1093</v>
      </c>
      <c r="L1308" s="157">
        <v>1176.5999999999999</v>
      </c>
      <c r="M1308" s="92" t="s">
        <v>2711</v>
      </c>
      <c r="N1308" s="157">
        <v>290326467.29121399</v>
      </c>
      <c r="O1308" s="92" t="s">
        <v>8488</v>
      </c>
    </row>
    <row r="1309" spans="1:15" ht="24" customHeight="1">
      <c r="A1309" s="92" t="s">
        <v>4458</v>
      </c>
      <c r="B1309" s="151" t="s">
        <v>1089</v>
      </c>
      <c r="C1309" s="151" t="s">
        <v>4459</v>
      </c>
      <c r="D1309" s="151" t="s">
        <v>1095</v>
      </c>
      <c r="E1309" s="152" t="s">
        <v>1160</v>
      </c>
      <c r="F1309" s="92" t="s">
        <v>4460</v>
      </c>
      <c r="G1309" s="92" t="s">
        <v>1093</v>
      </c>
      <c r="H1309" s="92" t="s">
        <v>8518</v>
      </c>
      <c r="I1309" s="92" t="s">
        <v>1093</v>
      </c>
      <c r="J1309" s="92" t="s">
        <v>8519</v>
      </c>
      <c r="K1309" s="92" t="s">
        <v>1093</v>
      </c>
      <c r="L1309" s="157">
        <v>1165.8</v>
      </c>
      <c r="M1309" s="92" t="s">
        <v>2711</v>
      </c>
      <c r="N1309" s="157">
        <v>290327633.091214</v>
      </c>
      <c r="O1309" s="92" t="s">
        <v>8488</v>
      </c>
    </row>
    <row r="1310" spans="1:15" ht="24" customHeight="1">
      <c r="A1310" s="92" t="s">
        <v>4482</v>
      </c>
      <c r="B1310" s="151" t="s">
        <v>1558</v>
      </c>
      <c r="C1310" s="151" t="s">
        <v>4483</v>
      </c>
      <c r="D1310" s="151" t="s">
        <v>1091</v>
      </c>
      <c r="E1310" s="152" t="s">
        <v>1195</v>
      </c>
      <c r="F1310" s="92" t="s">
        <v>4484</v>
      </c>
      <c r="G1310" s="92" t="s">
        <v>1093</v>
      </c>
      <c r="H1310" s="92" t="s">
        <v>8521</v>
      </c>
      <c r="I1310" s="92" t="s">
        <v>1093</v>
      </c>
      <c r="J1310" s="92" t="s">
        <v>8522</v>
      </c>
      <c r="K1310" s="92" t="s">
        <v>1093</v>
      </c>
      <c r="L1310" s="157">
        <v>1160.9760000000001</v>
      </c>
      <c r="M1310" s="92" t="s">
        <v>2711</v>
      </c>
      <c r="N1310" s="157">
        <v>290328794.06721401</v>
      </c>
      <c r="O1310" s="92" t="s">
        <v>8488</v>
      </c>
    </row>
    <row r="1311" spans="1:15" ht="24" customHeight="1">
      <c r="A1311" s="92" t="s">
        <v>4491</v>
      </c>
      <c r="B1311" s="151" t="s">
        <v>1126</v>
      </c>
      <c r="C1311" s="151" t="s">
        <v>4492</v>
      </c>
      <c r="D1311" s="151" t="s">
        <v>1091</v>
      </c>
      <c r="E1311" s="152" t="s">
        <v>1096</v>
      </c>
      <c r="F1311" s="92" t="s">
        <v>4493</v>
      </c>
      <c r="G1311" s="92" t="s">
        <v>1093</v>
      </c>
      <c r="H1311" s="92" t="s">
        <v>8523</v>
      </c>
      <c r="I1311" s="92" t="s">
        <v>1093</v>
      </c>
      <c r="J1311" s="92" t="s">
        <v>8524</v>
      </c>
      <c r="K1311" s="92" t="s">
        <v>1093</v>
      </c>
      <c r="L1311" s="157">
        <v>1155.98</v>
      </c>
      <c r="M1311" s="92" t="s">
        <v>2711</v>
      </c>
      <c r="N1311" s="157">
        <v>290329950.04721397</v>
      </c>
      <c r="O1311" s="92" t="s">
        <v>8488</v>
      </c>
    </row>
    <row r="1312" spans="1:15" ht="24" customHeight="1">
      <c r="A1312" s="92" t="s">
        <v>8525</v>
      </c>
      <c r="B1312" s="151" t="s">
        <v>1558</v>
      </c>
      <c r="C1312" s="151" t="s">
        <v>8526</v>
      </c>
      <c r="D1312" s="151" t="s">
        <v>1091</v>
      </c>
      <c r="E1312" s="152" t="s">
        <v>1195</v>
      </c>
      <c r="F1312" s="92" t="s">
        <v>1599</v>
      </c>
      <c r="G1312" s="92" t="s">
        <v>1093</v>
      </c>
      <c r="H1312" s="92" t="s">
        <v>5686</v>
      </c>
      <c r="I1312" s="92" t="s">
        <v>1093</v>
      </c>
      <c r="J1312" s="92" t="s">
        <v>8527</v>
      </c>
      <c r="K1312" s="92" t="s">
        <v>1093</v>
      </c>
      <c r="L1312" s="157">
        <v>1153.92</v>
      </c>
      <c r="M1312" s="92" t="s">
        <v>2711</v>
      </c>
      <c r="N1312" s="157">
        <v>290331103.96721399</v>
      </c>
      <c r="O1312" s="92" t="s">
        <v>8488</v>
      </c>
    </row>
    <row r="1313" spans="1:15" ht="24" customHeight="1">
      <c r="A1313" s="92" t="s">
        <v>4494</v>
      </c>
      <c r="B1313" s="151" t="s">
        <v>1089</v>
      </c>
      <c r="C1313" s="151" t="s">
        <v>4495</v>
      </c>
      <c r="D1313" s="151" t="s">
        <v>1091</v>
      </c>
      <c r="E1313" s="152" t="s">
        <v>1109</v>
      </c>
      <c r="F1313" s="92" t="s">
        <v>1119</v>
      </c>
      <c r="G1313" s="92" t="s">
        <v>1093</v>
      </c>
      <c r="H1313" s="92" t="s">
        <v>8528</v>
      </c>
      <c r="I1313" s="92" t="s">
        <v>1093</v>
      </c>
      <c r="J1313" s="92" t="s">
        <v>8529</v>
      </c>
      <c r="K1313" s="92" t="s">
        <v>1093</v>
      </c>
      <c r="L1313" s="157">
        <v>1141.56</v>
      </c>
      <c r="M1313" s="92" t="s">
        <v>2711</v>
      </c>
      <c r="N1313" s="157">
        <v>290332245.52721399</v>
      </c>
      <c r="O1313" s="92" t="s">
        <v>8488</v>
      </c>
    </row>
    <row r="1314" spans="1:15" ht="24" customHeight="1">
      <c r="A1314" s="92" t="s">
        <v>4550</v>
      </c>
      <c r="B1314" s="151" t="s">
        <v>1101</v>
      </c>
      <c r="C1314" s="151" t="s">
        <v>4551</v>
      </c>
      <c r="D1314" s="151" t="s">
        <v>1091</v>
      </c>
      <c r="E1314" s="152" t="s">
        <v>1167</v>
      </c>
      <c r="F1314" s="92" t="s">
        <v>4552</v>
      </c>
      <c r="G1314" s="92" t="s">
        <v>1093</v>
      </c>
      <c r="H1314" s="92" t="s">
        <v>5635</v>
      </c>
      <c r="I1314" s="92" t="s">
        <v>1093</v>
      </c>
      <c r="J1314" s="92" t="s">
        <v>8530</v>
      </c>
      <c r="K1314" s="92" t="s">
        <v>1093</v>
      </c>
      <c r="L1314" s="157">
        <v>1138.2919466880001</v>
      </c>
      <c r="M1314" s="92" t="s">
        <v>2711</v>
      </c>
      <c r="N1314" s="157">
        <v>290333383.819161</v>
      </c>
      <c r="O1314" s="92" t="s">
        <v>8488</v>
      </c>
    </row>
    <row r="1315" spans="1:15" ht="84" customHeight="1">
      <c r="A1315" s="92" t="s">
        <v>4496</v>
      </c>
      <c r="B1315" s="151" t="s">
        <v>1126</v>
      </c>
      <c r="C1315" s="151" t="s">
        <v>4497</v>
      </c>
      <c r="D1315" s="151" t="s">
        <v>1091</v>
      </c>
      <c r="E1315" s="152" t="s">
        <v>1096</v>
      </c>
      <c r="F1315" s="92" t="s">
        <v>1157</v>
      </c>
      <c r="G1315" s="92" t="s">
        <v>1093</v>
      </c>
      <c r="H1315" s="92" t="s">
        <v>8531</v>
      </c>
      <c r="I1315" s="92" t="s">
        <v>1093</v>
      </c>
      <c r="J1315" s="92" t="s">
        <v>8532</v>
      </c>
      <c r="K1315" s="92" t="s">
        <v>1093</v>
      </c>
      <c r="L1315" s="157">
        <v>1137.28</v>
      </c>
      <c r="M1315" s="92" t="s">
        <v>2711</v>
      </c>
      <c r="N1315" s="157">
        <v>290334521.09916103</v>
      </c>
      <c r="O1315" s="92" t="s">
        <v>8488</v>
      </c>
    </row>
    <row r="1316" spans="1:15" ht="24" customHeight="1">
      <c r="A1316" s="92" t="s">
        <v>4498</v>
      </c>
      <c r="B1316" s="151" t="s">
        <v>1089</v>
      </c>
      <c r="C1316" s="151" t="s">
        <v>4499</v>
      </c>
      <c r="D1316" s="151" t="s">
        <v>1091</v>
      </c>
      <c r="E1316" s="152" t="s">
        <v>1109</v>
      </c>
      <c r="F1316" s="92" t="s">
        <v>1605</v>
      </c>
      <c r="G1316" s="92" t="s">
        <v>1093</v>
      </c>
      <c r="H1316" s="92" t="s">
        <v>8533</v>
      </c>
      <c r="I1316" s="92" t="s">
        <v>1093</v>
      </c>
      <c r="J1316" s="92" t="s">
        <v>8534</v>
      </c>
      <c r="K1316" s="92" t="s">
        <v>1093</v>
      </c>
      <c r="L1316" s="157">
        <v>1136.7</v>
      </c>
      <c r="M1316" s="92" t="s">
        <v>2711</v>
      </c>
      <c r="N1316" s="157">
        <v>290335657.79916102</v>
      </c>
      <c r="O1316" s="92" t="s">
        <v>8520</v>
      </c>
    </row>
    <row r="1317" spans="1:15" ht="24" customHeight="1">
      <c r="A1317" s="92" t="s">
        <v>4500</v>
      </c>
      <c r="B1317" s="151" t="s">
        <v>1126</v>
      </c>
      <c r="C1317" s="151" t="s">
        <v>4501</v>
      </c>
      <c r="D1317" s="151" t="s">
        <v>1091</v>
      </c>
      <c r="E1317" s="152" t="s">
        <v>1225</v>
      </c>
      <c r="F1317" s="92" t="s">
        <v>4502</v>
      </c>
      <c r="G1317" s="92" t="s">
        <v>1093</v>
      </c>
      <c r="H1317" s="92" t="s">
        <v>8535</v>
      </c>
      <c r="I1317" s="92" t="s">
        <v>1093</v>
      </c>
      <c r="J1317" s="92" t="s">
        <v>8536</v>
      </c>
      <c r="K1317" s="92" t="s">
        <v>1093</v>
      </c>
      <c r="L1317" s="157">
        <v>1134.9765</v>
      </c>
      <c r="M1317" s="92" t="s">
        <v>2711</v>
      </c>
      <c r="N1317" s="157">
        <v>290336792.77566099</v>
      </c>
      <c r="O1317" s="92" t="s">
        <v>8520</v>
      </c>
    </row>
    <row r="1318" spans="1:15" ht="24" customHeight="1">
      <c r="A1318" s="92" t="s">
        <v>4503</v>
      </c>
      <c r="B1318" s="151" t="s">
        <v>1089</v>
      </c>
      <c r="C1318" s="151" t="s">
        <v>4504</v>
      </c>
      <c r="D1318" s="151" t="s">
        <v>1091</v>
      </c>
      <c r="E1318" s="152" t="s">
        <v>1109</v>
      </c>
      <c r="F1318" s="92" t="s">
        <v>3382</v>
      </c>
      <c r="G1318" s="92" t="s">
        <v>1093</v>
      </c>
      <c r="H1318" s="92" t="s">
        <v>8537</v>
      </c>
      <c r="I1318" s="92" t="s">
        <v>1093</v>
      </c>
      <c r="J1318" s="92" t="s">
        <v>8538</v>
      </c>
      <c r="K1318" s="92" t="s">
        <v>1093</v>
      </c>
      <c r="L1318" s="157">
        <v>1134.08</v>
      </c>
      <c r="M1318" s="92" t="s">
        <v>2711</v>
      </c>
      <c r="N1318" s="157">
        <v>290337926.85566097</v>
      </c>
      <c r="O1318" s="92" t="s">
        <v>8520</v>
      </c>
    </row>
    <row r="1319" spans="1:15" ht="24" customHeight="1">
      <c r="A1319" s="92" t="s">
        <v>4505</v>
      </c>
      <c r="B1319" s="151" t="s">
        <v>1126</v>
      </c>
      <c r="C1319" s="151" t="s">
        <v>4506</v>
      </c>
      <c r="D1319" s="151" t="s">
        <v>1091</v>
      </c>
      <c r="E1319" s="152" t="s">
        <v>1137</v>
      </c>
      <c r="F1319" s="92" t="s">
        <v>4507</v>
      </c>
      <c r="G1319" s="92" t="s">
        <v>1093</v>
      </c>
      <c r="H1319" s="92" t="s">
        <v>5743</v>
      </c>
      <c r="I1319" s="92" t="s">
        <v>1093</v>
      </c>
      <c r="J1319" s="92" t="s">
        <v>8539</v>
      </c>
      <c r="K1319" s="92" t="s">
        <v>1093</v>
      </c>
      <c r="L1319" s="157">
        <v>1130.2367999999999</v>
      </c>
      <c r="M1319" s="92" t="s">
        <v>2711</v>
      </c>
      <c r="N1319" s="157">
        <v>290339057.09246099</v>
      </c>
      <c r="O1319" s="92" t="s">
        <v>8520</v>
      </c>
    </row>
    <row r="1320" spans="1:15" ht="48" customHeight="1">
      <c r="A1320" s="92" t="s">
        <v>518</v>
      </c>
      <c r="B1320" s="151" t="s">
        <v>1101</v>
      </c>
      <c r="C1320" s="151" t="s">
        <v>519</v>
      </c>
      <c r="D1320" s="151" t="s">
        <v>513</v>
      </c>
      <c r="E1320" s="152" t="s">
        <v>1096</v>
      </c>
      <c r="F1320" s="92" t="s">
        <v>520</v>
      </c>
      <c r="G1320" s="92" t="s">
        <v>521</v>
      </c>
      <c r="H1320" s="92" t="s">
        <v>8540</v>
      </c>
      <c r="I1320" s="92" t="s">
        <v>8541</v>
      </c>
      <c r="J1320" s="92" t="s">
        <v>8542</v>
      </c>
      <c r="K1320" s="92" t="s">
        <v>8543</v>
      </c>
      <c r="L1320" s="157">
        <v>1128.1253763827001</v>
      </c>
      <c r="M1320" s="92" t="s">
        <v>2711</v>
      </c>
      <c r="N1320" s="157">
        <v>290340185.21783698</v>
      </c>
      <c r="O1320" s="92" t="s">
        <v>8520</v>
      </c>
    </row>
    <row r="1321" spans="1:15" ht="24" customHeight="1">
      <c r="A1321" s="92" t="s">
        <v>4509</v>
      </c>
      <c r="B1321" s="151" t="s">
        <v>1126</v>
      </c>
      <c r="C1321" s="151" t="s">
        <v>4510</v>
      </c>
      <c r="D1321" s="151" t="s">
        <v>1091</v>
      </c>
      <c r="E1321" s="152" t="s">
        <v>1096</v>
      </c>
      <c r="F1321" s="92" t="s">
        <v>1605</v>
      </c>
      <c r="G1321" s="92" t="s">
        <v>1093</v>
      </c>
      <c r="H1321" s="92" t="s">
        <v>8544</v>
      </c>
      <c r="I1321" s="92" t="s">
        <v>1093</v>
      </c>
      <c r="J1321" s="92" t="s">
        <v>8545</v>
      </c>
      <c r="K1321" s="92" t="s">
        <v>1093</v>
      </c>
      <c r="L1321" s="157">
        <v>1126.98</v>
      </c>
      <c r="M1321" s="92" t="s">
        <v>2711</v>
      </c>
      <c r="N1321" s="157">
        <v>290341312.197837</v>
      </c>
      <c r="O1321" s="92" t="s">
        <v>8520</v>
      </c>
    </row>
    <row r="1322" spans="1:15" ht="36" customHeight="1">
      <c r="A1322" s="92" t="s">
        <v>4512</v>
      </c>
      <c r="B1322" s="151" t="s">
        <v>1126</v>
      </c>
      <c r="C1322" s="151" t="s">
        <v>4513</v>
      </c>
      <c r="D1322" s="151" t="s">
        <v>1091</v>
      </c>
      <c r="E1322" s="152" t="s">
        <v>1096</v>
      </c>
      <c r="F1322" s="92" t="s">
        <v>2499</v>
      </c>
      <c r="G1322" s="92" t="s">
        <v>1093</v>
      </c>
      <c r="H1322" s="92" t="s">
        <v>8546</v>
      </c>
      <c r="I1322" s="92" t="s">
        <v>1093</v>
      </c>
      <c r="J1322" s="92" t="s">
        <v>8547</v>
      </c>
      <c r="K1322" s="92" t="s">
        <v>1093</v>
      </c>
      <c r="L1322" s="157">
        <v>1121.92</v>
      </c>
      <c r="M1322" s="92" t="s">
        <v>2711</v>
      </c>
      <c r="N1322" s="157">
        <v>290342434.11783701</v>
      </c>
      <c r="O1322" s="92" t="s">
        <v>8520</v>
      </c>
    </row>
    <row r="1323" spans="1:15" ht="24" customHeight="1">
      <c r="A1323" s="92" t="s">
        <v>4517</v>
      </c>
      <c r="B1323" s="151" t="s">
        <v>1126</v>
      </c>
      <c r="C1323" s="151" t="s">
        <v>4518</v>
      </c>
      <c r="D1323" s="151" t="s">
        <v>1091</v>
      </c>
      <c r="E1323" s="152" t="s">
        <v>1096</v>
      </c>
      <c r="F1323" s="92" t="s">
        <v>4519</v>
      </c>
      <c r="G1323" s="92" t="s">
        <v>1093</v>
      </c>
      <c r="H1323" s="92" t="s">
        <v>8548</v>
      </c>
      <c r="I1323" s="92" t="s">
        <v>1093</v>
      </c>
      <c r="J1323" s="92" t="s">
        <v>8549</v>
      </c>
      <c r="K1323" s="92" t="s">
        <v>1093</v>
      </c>
      <c r="L1323" s="157">
        <v>1111.95</v>
      </c>
      <c r="M1323" s="92" t="s">
        <v>2711</v>
      </c>
      <c r="N1323" s="157">
        <v>290343546.067837</v>
      </c>
      <c r="O1323" s="92" t="s">
        <v>8520</v>
      </c>
    </row>
    <row r="1324" spans="1:15" ht="24" customHeight="1">
      <c r="A1324" s="92" t="s">
        <v>4520</v>
      </c>
      <c r="B1324" s="151" t="s">
        <v>1126</v>
      </c>
      <c r="C1324" s="151" t="s">
        <v>4521</v>
      </c>
      <c r="D1324" s="151" t="s">
        <v>1091</v>
      </c>
      <c r="E1324" s="152" t="s">
        <v>1096</v>
      </c>
      <c r="F1324" s="92" t="s">
        <v>4522</v>
      </c>
      <c r="G1324" s="92" t="s">
        <v>1093</v>
      </c>
      <c r="H1324" s="92" t="s">
        <v>8550</v>
      </c>
      <c r="I1324" s="92" t="s">
        <v>1093</v>
      </c>
      <c r="J1324" s="92" t="s">
        <v>8551</v>
      </c>
      <c r="K1324" s="92" t="s">
        <v>1093</v>
      </c>
      <c r="L1324" s="157">
        <v>1108.08</v>
      </c>
      <c r="M1324" s="92" t="s">
        <v>2711</v>
      </c>
      <c r="N1324" s="157">
        <v>290344654.14783698</v>
      </c>
      <c r="O1324" s="92" t="s">
        <v>8520</v>
      </c>
    </row>
    <row r="1325" spans="1:15" ht="24" customHeight="1">
      <c r="A1325" s="92" t="s">
        <v>4515</v>
      </c>
      <c r="B1325" s="151" t="s">
        <v>1101</v>
      </c>
      <c r="C1325" s="151" t="s">
        <v>8552</v>
      </c>
      <c r="D1325" s="151" t="s">
        <v>1091</v>
      </c>
      <c r="E1325" s="152" t="s">
        <v>1109</v>
      </c>
      <c r="F1325" s="92" t="s">
        <v>4516</v>
      </c>
      <c r="G1325" s="92" t="s">
        <v>1093</v>
      </c>
      <c r="H1325" s="92" t="s">
        <v>8553</v>
      </c>
      <c r="I1325" s="92" t="s">
        <v>1093</v>
      </c>
      <c r="J1325" s="92" t="s">
        <v>8554</v>
      </c>
      <c r="K1325" s="92" t="s">
        <v>1093</v>
      </c>
      <c r="L1325" s="157">
        <v>1103.21194632112</v>
      </c>
      <c r="M1325" s="92" t="s">
        <v>2711</v>
      </c>
      <c r="N1325" s="157">
        <v>290345757.35978299</v>
      </c>
      <c r="O1325" s="92" t="s">
        <v>8520</v>
      </c>
    </row>
    <row r="1326" spans="1:15" ht="24" customHeight="1">
      <c r="A1326" s="92" t="s">
        <v>4524</v>
      </c>
      <c r="B1326" s="151" t="s">
        <v>1089</v>
      </c>
      <c r="C1326" s="151" t="s">
        <v>4138</v>
      </c>
      <c r="D1326" s="151" t="s">
        <v>1091</v>
      </c>
      <c r="E1326" s="152" t="s">
        <v>1096</v>
      </c>
      <c r="F1326" s="92" t="s">
        <v>1792</v>
      </c>
      <c r="G1326" s="92" t="s">
        <v>1093</v>
      </c>
      <c r="H1326" s="92" t="s">
        <v>8555</v>
      </c>
      <c r="I1326" s="92" t="s">
        <v>1093</v>
      </c>
      <c r="J1326" s="92" t="s">
        <v>8556</v>
      </c>
      <c r="K1326" s="92" t="s">
        <v>1093</v>
      </c>
      <c r="L1326" s="157">
        <v>1102.3</v>
      </c>
      <c r="M1326" s="92" t="s">
        <v>2711</v>
      </c>
      <c r="N1326" s="157">
        <v>290346859.65978301</v>
      </c>
      <c r="O1326" s="92" t="s">
        <v>8520</v>
      </c>
    </row>
    <row r="1327" spans="1:15" ht="24" customHeight="1">
      <c r="A1327" s="92" t="s">
        <v>4539</v>
      </c>
      <c r="B1327" s="151" t="s">
        <v>4310</v>
      </c>
      <c r="C1327" s="151" t="s">
        <v>4540</v>
      </c>
      <c r="D1327" s="151" t="s">
        <v>1091</v>
      </c>
      <c r="E1327" s="152" t="s">
        <v>1096</v>
      </c>
      <c r="F1327" s="92" t="s">
        <v>1157</v>
      </c>
      <c r="G1327" s="92" t="s">
        <v>1093</v>
      </c>
      <c r="H1327" s="92" t="s">
        <v>8557</v>
      </c>
      <c r="I1327" s="92" t="s">
        <v>1093</v>
      </c>
      <c r="J1327" s="92" t="s">
        <v>8558</v>
      </c>
      <c r="K1327" s="92" t="s">
        <v>1093</v>
      </c>
      <c r="L1327" s="157">
        <v>1100.68</v>
      </c>
      <c r="M1327" s="92" t="s">
        <v>2711</v>
      </c>
      <c r="N1327" s="157">
        <v>290347960.33978301</v>
      </c>
      <c r="O1327" s="92" t="s">
        <v>8520</v>
      </c>
    </row>
    <row r="1328" spans="1:15" ht="36" customHeight="1">
      <c r="A1328" s="92" t="s">
        <v>4489</v>
      </c>
      <c r="B1328" s="151" t="s">
        <v>1089</v>
      </c>
      <c r="C1328" s="151" t="s">
        <v>4490</v>
      </c>
      <c r="D1328" s="151" t="s">
        <v>1095</v>
      </c>
      <c r="E1328" s="152" t="s">
        <v>1109</v>
      </c>
      <c r="F1328" s="92" t="s">
        <v>3818</v>
      </c>
      <c r="G1328" s="92" t="s">
        <v>1093</v>
      </c>
      <c r="H1328" s="92" t="s">
        <v>8559</v>
      </c>
      <c r="I1328" s="92" t="s">
        <v>1093</v>
      </c>
      <c r="J1328" s="92" t="s">
        <v>8560</v>
      </c>
      <c r="K1328" s="92" t="s">
        <v>1093</v>
      </c>
      <c r="L1328" s="157">
        <v>1091.0899999999999</v>
      </c>
      <c r="M1328" s="92" t="s">
        <v>2711</v>
      </c>
      <c r="N1328" s="157">
        <v>290349051.42978299</v>
      </c>
      <c r="O1328" s="92" t="s">
        <v>8520</v>
      </c>
    </row>
    <row r="1329" spans="1:15" ht="24" customHeight="1">
      <c r="A1329" s="92" t="s">
        <v>4525</v>
      </c>
      <c r="B1329" s="151" t="s">
        <v>1126</v>
      </c>
      <c r="C1329" s="151" t="s">
        <v>4526</v>
      </c>
      <c r="D1329" s="151" t="s">
        <v>1091</v>
      </c>
      <c r="E1329" s="152" t="s">
        <v>1096</v>
      </c>
      <c r="F1329" s="92" t="s">
        <v>4527</v>
      </c>
      <c r="G1329" s="92" t="s">
        <v>1093</v>
      </c>
      <c r="H1329" s="92" t="s">
        <v>1420</v>
      </c>
      <c r="I1329" s="92" t="s">
        <v>1093</v>
      </c>
      <c r="J1329" s="92" t="s">
        <v>8561</v>
      </c>
      <c r="K1329" s="92" t="s">
        <v>1093</v>
      </c>
      <c r="L1329" s="157">
        <v>1090.09032</v>
      </c>
      <c r="M1329" s="92" t="s">
        <v>2711</v>
      </c>
      <c r="N1329" s="157">
        <v>290350141.52010298</v>
      </c>
      <c r="O1329" s="92" t="s">
        <v>8520</v>
      </c>
    </row>
    <row r="1330" spans="1:15" ht="36" customHeight="1">
      <c r="A1330" s="92" t="s">
        <v>4530</v>
      </c>
      <c r="B1330" s="151" t="s">
        <v>1089</v>
      </c>
      <c r="C1330" s="151" t="s">
        <v>2269</v>
      </c>
      <c r="D1330" s="151" t="s">
        <v>1091</v>
      </c>
      <c r="E1330" s="152" t="s">
        <v>1109</v>
      </c>
      <c r="F1330" s="92" t="s">
        <v>2270</v>
      </c>
      <c r="G1330" s="92" t="s">
        <v>1093</v>
      </c>
      <c r="H1330" s="92" t="s">
        <v>4337</v>
      </c>
      <c r="I1330" s="92" t="s">
        <v>1093</v>
      </c>
      <c r="J1330" s="92" t="s">
        <v>8562</v>
      </c>
      <c r="K1330" s="92" t="s">
        <v>1093</v>
      </c>
      <c r="L1330" s="157">
        <v>1081.2</v>
      </c>
      <c r="M1330" s="92" t="s">
        <v>2711</v>
      </c>
      <c r="N1330" s="157">
        <v>290351222.72010303</v>
      </c>
      <c r="O1330" s="92" t="s">
        <v>8520</v>
      </c>
    </row>
    <row r="1331" spans="1:15" ht="60" customHeight="1">
      <c r="A1331" s="92" t="s">
        <v>4533</v>
      </c>
      <c r="B1331" s="151" t="s">
        <v>1126</v>
      </c>
      <c r="C1331" s="151" t="s">
        <v>4534</v>
      </c>
      <c r="D1331" s="151" t="s">
        <v>1091</v>
      </c>
      <c r="E1331" s="152" t="s">
        <v>1096</v>
      </c>
      <c r="F1331" s="92" t="s">
        <v>2882</v>
      </c>
      <c r="G1331" s="92" t="s">
        <v>1093</v>
      </c>
      <c r="H1331" s="92" t="s">
        <v>8563</v>
      </c>
      <c r="I1331" s="92" t="s">
        <v>1093</v>
      </c>
      <c r="J1331" s="92" t="s">
        <v>8564</v>
      </c>
      <c r="K1331" s="92" t="s">
        <v>1093</v>
      </c>
      <c r="L1331" s="157">
        <v>1075.48</v>
      </c>
      <c r="M1331" s="92" t="s">
        <v>2711</v>
      </c>
      <c r="N1331" s="157">
        <v>290352298.20010298</v>
      </c>
      <c r="O1331" s="92" t="s">
        <v>8520</v>
      </c>
    </row>
    <row r="1332" spans="1:15" ht="36" customHeight="1">
      <c r="A1332" s="92" t="s">
        <v>4473</v>
      </c>
      <c r="B1332" s="151" t="s">
        <v>1558</v>
      </c>
      <c r="C1332" s="151" t="s">
        <v>4474</v>
      </c>
      <c r="D1332" s="151" t="s">
        <v>1091</v>
      </c>
      <c r="E1332" s="152" t="s">
        <v>1096</v>
      </c>
      <c r="F1332" s="92" t="s">
        <v>4475</v>
      </c>
      <c r="G1332" s="92" t="s">
        <v>1093</v>
      </c>
      <c r="H1332" s="92" t="s">
        <v>3254</v>
      </c>
      <c r="I1332" s="92" t="s">
        <v>1093</v>
      </c>
      <c r="J1332" s="92" t="s">
        <v>8565</v>
      </c>
      <c r="K1332" s="92" t="s">
        <v>1093</v>
      </c>
      <c r="L1332" s="157">
        <v>1075.05</v>
      </c>
      <c r="M1332" s="92" t="s">
        <v>2711</v>
      </c>
      <c r="N1332" s="157">
        <v>290353373.250103</v>
      </c>
      <c r="O1332" s="92" t="s">
        <v>8520</v>
      </c>
    </row>
    <row r="1333" spans="1:15" ht="36" customHeight="1">
      <c r="A1333" s="92" t="s">
        <v>4537</v>
      </c>
      <c r="B1333" s="151" t="s">
        <v>1126</v>
      </c>
      <c r="C1333" s="151" t="s">
        <v>4538</v>
      </c>
      <c r="D1333" s="151" t="s">
        <v>1091</v>
      </c>
      <c r="E1333" s="152" t="s">
        <v>1096</v>
      </c>
      <c r="F1333" s="92" t="s">
        <v>2882</v>
      </c>
      <c r="G1333" s="92" t="s">
        <v>1093</v>
      </c>
      <c r="H1333" s="92" t="s">
        <v>8566</v>
      </c>
      <c r="I1333" s="92" t="s">
        <v>1093</v>
      </c>
      <c r="J1333" s="92" t="s">
        <v>8567</v>
      </c>
      <c r="K1333" s="92" t="s">
        <v>1093</v>
      </c>
      <c r="L1333" s="157">
        <v>1069.8800000000001</v>
      </c>
      <c r="M1333" s="92" t="s">
        <v>2711</v>
      </c>
      <c r="N1333" s="157">
        <v>290354443.13010299</v>
      </c>
      <c r="O1333" s="92" t="s">
        <v>8520</v>
      </c>
    </row>
    <row r="1334" spans="1:15" ht="24" customHeight="1">
      <c r="A1334" s="92" t="s">
        <v>4541</v>
      </c>
      <c r="B1334" s="151" t="s">
        <v>1089</v>
      </c>
      <c r="C1334" s="151" t="s">
        <v>2203</v>
      </c>
      <c r="D1334" s="151" t="s">
        <v>1091</v>
      </c>
      <c r="E1334" s="152" t="s">
        <v>1109</v>
      </c>
      <c r="F1334" s="92" t="s">
        <v>2710</v>
      </c>
      <c r="G1334" s="92" t="s">
        <v>1093</v>
      </c>
      <c r="H1334" s="92" t="s">
        <v>7730</v>
      </c>
      <c r="I1334" s="92" t="s">
        <v>1093</v>
      </c>
      <c r="J1334" s="92" t="s">
        <v>8568</v>
      </c>
      <c r="K1334" s="92" t="s">
        <v>1093</v>
      </c>
      <c r="L1334" s="157">
        <v>1062.5999999999999</v>
      </c>
      <c r="M1334" s="92" t="s">
        <v>2711</v>
      </c>
      <c r="N1334" s="157">
        <v>290355505.73010302</v>
      </c>
      <c r="O1334" s="92" t="s">
        <v>8520</v>
      </c>
    </row>
    <row r="1335" spans="1:15" ht="24" customHeight="1">
      <c r="A1335" s="92" t="s">
        <v>4511</v>
      </c>
      <c r="B1335" s="151" t="s">
        <v>1089</v>
      </c>
      <c r="C1335" s="151" t="s">
        <v>2203</v>
      </c>
      <c r="D1335" s="151" t="s">
        <v>1095</v>
      </c>
      <c r="E1335" s="152" t="s">
        <v>1109</v>
      </c>
      <c r="F1335" s="92" t="s">
        <v>2710</v>
      </c>
      <c r="G1335" s="92" t="s">
        <v>1093</v>
      </c>
      <c r="H1335" s="92" t="s">
        <v>7730</v>
      </c>
      <c r="I1335" s="92" t="s">
        <v>1093</v>
      </c>
      <c r="J1335" s="92" t="s">
        <v>8568</v>
      </c>
      <c r="K1335" s="92" t="s">
        <v>1093</v>
      </c>
      <c r="L1335" s="157">
        <v>1062.5999999999999</v>
      </c>
      <c r="M1335" s="92" t="s">
        <v>2711</v>
      </c>
      <c r="N1335" s="157">
        <v>290356568.33010298</v>
      </c>
      <c r="O1335" s="92" t="s">
        <v>8520</v>
      </c>
    </row>
    <row r="1336" spans="1:15" ht="24" customHeight="1">
      <c r="A1336" s="92" t="s">
        <v>4542</v>
      </c>
      <c r="B1336" s="151" t="s">
        <v>1558</v>
      </c>
      <c r="C1336" s="151" t="s">
        <v>4543</v>
      </c>
      <c r="D1336" s="151" t="s">
        <v>1091</v>
      </c>
      <c r="E1336" s="152" t="s">
        <v>1195</v>
      </c>
      <c r="F1336" s="92" t="s">
        <v>4544</v>
      </c>
      <c r="G1336" s="92" t="s">
        <v>1093</v>
      </c>
      <c r="H1336" s="92" t="s">
        <v>8570</v>
      </c>
      <c r="I1336" s="92" t="s">
        <v>1093</v>
      </c>
      <c r="J1336" s="92" t="s">
        <v>8269</v>
      </c>
      <c r="K1336" s="92" t="s">
        <v>1093</v>
      </c>
      <c r="L1336" s="157">
        <v>1062.5</v>
      </c>
      <c r="M1336" s="92" t="s">
        <v>2711</v>
      </c>
      <c r="N1336" s="157">
        <v>290357630.83010298</v>
      </c>
      <c r="O1336" s="92" t="s">
        <v>8520</v>
      </c>
    </row>
    <row r="1337" spans="1:15" ht="24" customHeight="1">
      <c r="A1337" s="92" t="s">
        <v>4545</v>
      </c>
      <c r="B1337" s="151" t="s">
        <v>1089</v>
      </c>
      <c r="C1337" s="151" t="s">
        <v>4546</v>
      </c>
      <c r="D1337" s="151" t="s">
        <v>1091</v>
      </c>
      <c r="E1337" s="152" t="s">
        <v>1109</v>
      </c>
      <c r="F1337" s="92" t="s">
        <v>1119</v>
      </c>
      <c r="G1337" s="92" t="s">
        <v>1093</v>
      </c>
      <c r="H1337" s="92" t="s">
        <v>8571</v>
      </c>
      <c r="I1337" s="92" t="s">
        <v>1093</v>
      </c>
      <c r="J1337" s="92" t="s">
        <v>8572</v>
      </c>
      <c r="K1337" s="92" t="s">
        <v>1093</v>
      </c>
      <c r="L1337" s="157">
        <v>1056.3800000000001</v>
      </c>
      <c r="M1337" s="92" t="s">
        <v>2711</v>
      </c>
      <c r="N1337" s="157">
        <v>290358687.21010298</v>
      </c>
      <c r="O1337" s="92" t="s">
        <v>8520</v>
      </c>
    </row>
    <row r="1338" spans="1:15" ht="24" customHeight="1">
      <c r="A1338" s="92" t="s">
        <v>4514</v>
      </c>
      <c r="B1338" s="151" t="s">
        <v>1089</v>
      </c>
      <c r="C1338" s="151" t="s">
        <v>4247</v>
      </c>
      <c r="D1338" s="151" t="s">
        <v>1095</v>
      </c>
      <c r="E1338" s="152" t="s">
        <v>1109</v>
      </c>
      <c r="F1338" s="92" t="s">
        <v>2710</v>
      </c>
      <c r="G1338" s="92" t="s">
        <v>1093</v>
      </c>
      <c r="H1338" s="92" t="s">
        <v>8573</v>
      </c>
      <c r="I1338" s="92" t="s">
        <v>1093</v>
      </c>
      <c r="J1338" s="92" t="s">
        <v>8574</v>
      </c>
      <c r="K1338" s="92" t="s">
        <v>1093</v>
      </c>
      <c r="L1338" s="157">
        <v>1054</v>
      </c>
      <c r="M1338" s="92" t="s">
        <v>2711</v>
      </c>
      <c r="N1338" s="157">
        <v>290359741.21010298</v>
      </c>
      <c r="O1338" s="92" t="s">
        <v>8520</v>
      </c>
    </row>
    <row r="1339" spans="1:15" ht="36" customHeight="1">
      <c r="A1339" s="92" t="s">
        <v>4547</v>
      </c>
      <c r="B1339" s="151" t="s">
        <v>1126</v>
      </c>
      <c r="C1339" s="151" t="s">
        <v>4548</v>
      </c>
      <c r="D1339" s="151" t="s">
        <v>1091</v>
      </c>
      <c r="E1339" s="152" t="s">
        <v>1096</v>
      </c>
      <c r="F1339" s="92" t="s">
        <v>4549</v>
      </c>
      <c r="G1339" s="92" t="s">
        <v>1093</v>
      </c>
      <c r="H1339" s="92" t="s">
        <v>8575</v>
      </c>
      <c r="I1339" s="92" t="s">
        <v>1093</v>
      </c>
      <c r="J1339" s="92" t="s">
        <v>8576</v>
      </c>
      <c r="K1339" s="92" t="s">
        <v>1093</v>
      </c>
      <c r="L1339" s="157">
        <v>1053.74551</v>
      </c>
      <c r="M1339" s="92" t="s">
        <v>2711</v>
      </c>
      <c r="N1339" s="157">
        <v>290360794.95561302</v>
      </c>
      <c r="O1339" s="92" t="s">
        <v>8520</v>
      </c>
    </row>
    <row r="1340" spans="1:15" ht="24" customHeight="1">
      <c r="A1340" s="92" t="s">
        <v>1048</v>
      </c>
      <c r="B1340" s="151" t="s">
        <v>1126</v>
      </c>
      <c r="C1340" s="151" t="s">
        <v>490</v>
      </c>
      <c r="D1340" s="151" t="s">
        <v>1127</v>
      </c>
      <c r="E1340" s="152" t="s">
        <v>254</v>
      </c>
      <c r="F1340" s="92" t="s">
        <v>1049</v>
      </c>
      <c r="G1340" s="92" t="s">
        <v>1093</v>
      </c>
      <c r="H1340" s="92" t="s">
        <v>6935</v>
      </c>
      <c r="I1340" s="92" t="s">
        <v>1093</v>
      </c>
      <c r="J1340" s="92" t="s">
        <v>8577</v>
      </c>
      <c r="K1340" s="92" t="s">
        <v>1093</v>
      </c>
      <c r="L1340" s="157">
        <v>1048.7523619650001</v>
      </c>
      <c r="M1340" s="92" t="s">
        <v>2711</v>
      </c>
      <c r="N1340" s="157">
        <v>290361843.70797497</v>
      </c>
      <c r="O1340" s="92" t="s">
        <v>8520</v>
      </c>
    </row>
    <row r="1341" spans="1:15" ht="24" customHeight="1">
      <c r="A1341" s="92" t="s">
        <v>4556</v>
      </c>
      <c r="B1341" s="151" t="s">
        <v>1089</v>
      </c>
      <c r="C1341" s="151" t="s">
        <v>4557</v>
      </c>
      <c r="D1341" s="151" t="s">
        <v>1091</v>
      </c>
      <c r="E1341" s="152" t="s">
        <v>1344</v>
      </c>
      <c r="F1341" s="92" t="s">
        <v>2710</v>
      </c>
      <c r="G1341" s="92" t="s">
        <v>1093</v>
      </c>
      <c r="H1341" s="92" t="s">
        <v>8578</v>
      </c>
      <c r="I1341" s="92" t="s">
        <v>1093</v>
      </c>
      <c r="J1341" s="92" t="s">
        <v>8579</v>
      </c>
      <c r="K1341" s="92" t="s">
        <v>1093</v>
      </c>
      <c r="L1341" s="157">
        <v>1043.5999999999999</v>
      </c>
      <c r="M1341" s="92" t="s">
        <v>2711</v>
      </c>
      <c r="N1341" s="157">
        <v>290362887.30797499</v>
      </c>
      <c r="O1341" s="92" t="s">
        <v>8520</v>
      </c>
    </row>
    <row r="1342" spans="1:15" ht="24" customHeight="1">
      <c r="A1342" s="92" t="s">
        <v>4559</v>
      </c>
      <c r="B1342" s="151" t="s">
        <v>1089</v>
      </c>
      <c r="C1342" s="151" t="s">
        <v>4560</v>
      </c>
      <c r="D1342" s="151" t="s">
        <v>1091</v>
      </c>
      <c r="E1342" s="152" t="s">
        <v>1109</v>
      </c>
      <c r="F1342" s="92" t="s">
        <v>1157</v>
      </c>
      <c r="G1342" s="92" t="s">
        <v>1093</v>
      </c>
      <c r="H1342" s="92" t="s">
        <v>6980</v>
      </c>
      <c r="I1342" s="92" t="s">
        <v>1093</v>
      </c>
      <c r="J1342" s="92" t="s">
        <v>8580</v>
      </c>
      <c r="K1342" s="92" t="s">
        <v>1093</v>
      </c>
      <c r="L1342" s="157">
        <v>1041.56</v>
      </c>
      <c r="M1342" s="92" t="s">
        <v>2711</v>
      </c>
      <c r="N1342" s="157">
        <v>290363928.867975</v>
      </c>
      <c r="O1342" s="92" t="s">
        <v>8569</v>
      </c>
    </row>
    <row r="1343" spans="1:15" ht="24" customHeight="1">
      <c r="A1343" s="92" t="s">
        <v>4561</v>
      </c>
      <c r="B1343" s="151" t="s">
        <v>1126</v>
      </c>
      <c r="C1343" s="151" t="s">
        <v>4562</v>
      </c>
      <c r="D1343" s="151" t="s">
        <v>1091</v>
      </c>
      <c r="E1343" s="152" t="s">
        <v>1225</v>
      </c>
      <c r="F1343" s="92" t="s">
        <v>4563</v>
      </c>
      <c r="G1343" s="92" t="s">
        <v>1093</v>
      </c>
      <c r="H1343" s="92" t="s">
        <v>8581</v>
      </c>
      <c r="I1343" s="92" t="s">
        <v>1093</v>
      </c>
      <c r="J1343" s="92" t="s">
        <v>8582</v>
      </c>
      <c r="K1343" s="92" t="s">
        <v>1093</v>
      </c>
      <c r="L1343" s="157">
        <v>1026.5708296800001</v>
      </c>
      <c r="M1343" s="92" t="s">
        <v>2711</v>
      </c>
      <c r="N1343" s="157">
        <v>290364955.43880498</v>
      </c>
      <c r="O1343" s="92" t="s">
        <v>8569</v>
      </c>
    </row>
    <row r="1344" spans="1:15" ht="24" customHeight="1">
      <c r="A1344" s="92" t="s">
        <v>4564</v>
      </c>
      <c r="B1344" s="151" t="s">
        <v>1089</v>
      </c>
      <c r="C1344" s="151" t="s">
        <v>4565</v>
      </c>
      <c r="D1344" s="151" t="s">
        <v>1091</v>
      </c>
      <c r="E1344" s="152" t="s">
        <v>1109</v>
      </c>
      <c r="F1344" s="92" t="s">
        <v>3382</v>
      </c>
      <c r="G1344" s="92" t="s">
        <v>1093</v>
      </c>
      <c r="H1344" s="92" t="s">
        <v>8583</v>
      </c>
      <c r="I1344" s="92" t="s">
        <v>1093</v>
      </c>
      <c r="J1344" s="92" t="s">
        <v>8584</v>
      </c>
      <c r="K1344" s="92" t="s">
        <v>1093</v>
      </c>
      <c r="L1344" s="157">
        <v>1025.5999999999999</v>
      </c>
      <c r="M1344" s="92" t="s">
        <v>2711</v>
      </c>
      <c r="N1344" s="157">
        <v>290365981.03880501</v>
      </c>
      <c r="O1344" s="92" t="s">
        <v>8569</v>
      </c>
    </row>
    <row r="1345" spans="1:15" ht="24" customHeight="1">
      <c r="A1345" s="92" t="s">
        <v>4535</v>
      </c>
      <c r="B1345" s="151" t="s">
        <v>1089</v>
      </c>
      <c r="C1345" s="151" t="s">
        <v>4536</v>
      </c>
      <c r="D1345" s="151" t="s">
        <v>1103</v>
      </c>
      <c r="E1345" s="152" t="s">
        <v>1109</v>
      </c>
      <c r="F1345" s="92" t="s">
        <v>1157</v>
      </c>
      <c r="G1345" s="92" t="s">
        <v>1093</v>
      </c>
      <c r="H1345" s="92" t="s">
        <v>8585</v>
      </c>
      <c r="I1345" s="92" t="s">
        <v>1093</v>
      </c>
      <c r="J1345" s="92" t="s">
        <v>8586</v>
      </c>
      <c r="K1345" s="92" t="s">
        <v>1093</v>
      </c>
      <c r="L1345" s="157">
        <v>1023.84</v>
      </c>
      <c r="M1345" s="92" t="s">
        <v>2711</v>
      </c>
      <c r="N1345" s="157">
        <v>290367004.87880498</v>
      </c>
      <c r="O1345" s="92" t="s">
        <v>8569</v>
      </c>
    </row>
    <row r="1346" spans="1:15" ht="24" customHeight="1">
      <c r="A1346" s="92" t="s">
        <v>4566</v>
      </c>
      <c r="B1346" s="151" t="s">
        <v>1558</v>
      </c>
      <c r="C1346" s="151" t="s">
        <v>4567</v>
      </c>
      <c r="D1346" s="151" t="s">
        <v>1091</v>
      </c>
      <c r="E1346" s="152" t="s">
        <v>1096</v>
      </c>
      <c r="F1346" s="92" t="s">
        <v>3862</v>
      </c>
      <c r="G1346" s="92" t="s">
        <v>1093</v>
      </c>
      <c r="H1346" s="92" t="s">
        <v>8587</v>
      </c>
      <c r="I1346" s="92" t="s">
        <v>1093</v>
      </c>
      <c r="J1346" s="92" t="s">
        <v>8588</v>
      </c>
      <c r="K1346" s="92" t="s">
        <v>1093</v>
      </c>
      <c r="L1346" s="157">
        <v>1018.38</v>
      </c>
      <c r="M1346" s="92" t="s">
        <v>2711</v>
      </c>
      <c r="N1346" s="157">
        <v>290368023.25880498</v>
      </c>
      <c r="O1346" s="92" t="s">
        <v>8569</v>
      </c>
    </row>
    <row r="1347" spans="1:15" ht="72" customHeight="1">
      <c r="A1347" s="92" t="s">
        <v>4531</v>
      </c>
      <c r="B1347" s="151" t="s">
        <v>1089</v>
      </c>
      <c r="C1347" s="151" t="s">
        <v>4001</v>
      </c>
      <c r="D1347" s="151" t="s">
        <v>1095</v>
      </c>
      <c r="E1347" s="152" t="s">
        <v>1109</v>
      </c>
      <c r="F1347" s="92" t="s">
        <v>4002</v>
      </c>
      <c r="G1347" s="92" t="s">
        <v>1093</v>
      </c>
      <c r="H1347" s="92" t="s">
        <v>7974</v>
      </c>
      <c r="I1347" s="92" t="s">
        <v>1093</v>
      </c>
      <c r="J1347" s="92" t="s">
        <v>8589</v>
      </c>
      <c r="K1347" s="92" t="s">
        <v>1093</v>
      </c>
      <c r="L1347" s="157">
        <v>1015.36</v>
      </c>
      <c r="M1347" s="92" t="s">
        <v>2711</v>
      </c>
      <c r="N1347" s="157">
        <v>290369038.61880499</v>
      </c>
      <c r="O1347" s="92" t="s">
        <v>8569</v>
      </c>
    </row>
    <row r="1348" spans="1:15" ht="36" customHeight="1">
      <c r="A1348" s="92" t="s">
        <v>4532</v>
      </c>
      <c r="B1348" s="151" t="s">
        <v>1089</v>
      </c>
      <c r="C1348" s="151" t="s">
        <v>4061</v>
      </c>
      <c r="D1348" s="151" t="s">
        <v>1095</v>
      </c>
      <c r="E1348" s="152" t="s">
        <v>1160</v>
      </c>
      <c r="F1348" s="92" t="s">
        <v>3756</v>
      </c>
      <c r="G1348" s="92" t="s">
        <v>1093</v>
      </c>
      <c r="H1348" s="92" t="s">
        <v>8398</v>
      </c>
      <c r="I1348" s="92" t="s">
        <v>1093</v>
      </c>
      <c r="J1348" s="92" t="s">
        <v>8590</v>
      </c>
      <c r="K1348" s="92" t="s">
        <v>1093</v>
      </c>
      <c r="L1348" s="157">
        <v>1015.2</v>
      </c>
      <c r="M1348" s="92" t="s">
        <v>2711</v>
      </c>
      <c r="N1348" s="157">
        <v>290370053.81880498</v>
      </c>
      <c r="O1348" s="92" t="s">
        <v>8569</v>
      </c>
    </row>
    <row r="1349" spans="1:15" ht="24" customHeight="1">
      <c r="A1349" s="92" t="s">
        <v>4616</v>
      </c>
      <c r="B1349" s="151" t="s">
        <v>1558</v>
      </c>
      <c r="C1349" s="151" t="s">
        <v>4617</v>
      </c>
      <c r="D1349" s="151" t="s">
        <v>1091</v>
      </c>
      <c r="E1349" s="152" t="s">
        <v>1225</v>
      </c>
      <c r="F1349" s="92" t="s">
        <v>10046</v>
      </c>
      <c r="G1349" s="92" t="s">
        <v>1093</v>
      </c>
      <c r="H1349" s="92" t="s">
        <v>3987</v>
      </c>
      <c r="I1349" s="92" t="s">
        <v>1093</v>
      </c>
      <c r="J1349" s="92" t="s">
        <v>10047</v>
      </c>
      <c r="K1349" s="92" t="s">
        <v>1093</v>
      </c>
      <c r="L1349" s="157">
        <v>1010.1758688</v>
      </c>
      <c r="M1349" s="92" t="s">
        <v>2711</v>
      </c>
      <c r="N1349" s="157">
        <v>290371063.99467403</v>
      </c>
      <c r="O1349" s="92" t="s">
        <v>8569</v>
      </c>
    </row>
    <row r="1350" spans="1:15" ht="48" customHeight="1">
      <c r="A1350" s="92" t="s">
        <v>3744</v>
      </c>
      <c r="B1350" s="151" t="s">
        <v>1558</v>
      </c>
      <c r="C1350" s="151" t="s">
        <v>3745</v>
      </c>
      <c r="D1350" s="151" t="s">
        <v>1091</v>
      </c>
      <c r="E1350" s="152" t="s">
        <v>1131</v>
      </c>
      <c r="F1350" s="92" t="s">
        <v>8591</v>
      </c>
      <c r="G1350" s="92" t="s">
        <v>1093</v>
      </c>
      <c r="H1350" s="92" t="s">
        <v>8592</v>
      </c>
      <c r="I1350" s="92" t="s">
        <v>1093</v>
      </c>
      <c r="J1350" s="92" t="s">
        <v>8593</v>
      </c>
      <c r="K1350" s="92" t="s">
        <v>1093</v>
      </c>
      <c r="L1350" s="157">
        <v>1006.90587</v>
      </c>
      <c r="M1350" s="92" t="s">
        <v>2711</v>
      </c>
      <c r="N1350" s="157">
        <v>290372070.90054399</v>
      </c>
      <c r="O1350" s="92" t="s">
        <v>8569</v>
      </c>
    </row>
    <row r="1351" spans="1:15" ht="24" customHeight="1">
      <c r="A1351" s="92" t="s">
        <v>4553</v>
      </c>
      <c r="B1351" s="151" t="s">
        <v>10311</v>
      </c>
      <c r="C1351" s="151" t="s">
        <v>4554</v>
      </c>
      <c r="D1351" s="151" t="s">
        <v>1091</v>
      </c>
      <c r="E1351" s="152" t="s">
        <v>1195</v>
      </c>
      <c r="F1351" s="92" t="s">
        <v>4555</v>
      </c>
      <c r="G1351" s="92" t="s">
        <v>1093</v>
      </c>
      <c r="H1351" s="92" t="s">
        <v>8594</v>
      </c>
      <c r="I1351" s="92" t="s">
        <v>1093</v>
      </c>
      <c r="J1351" s="92" t="s">
        <v>8595</v>
      </c>
      <c r="K1351" s="92" t="s">
        <v>1093</v>
      </c>
      <c r="L1351" s="157">
        <v>1005.1079999999999</v>
      </c>
      <c r="M1351" s="92" t="s">
        <v>2711</v>
      </c>
      <c r="N1351" s="157">
        <v>290373076.00854403</v>
      </c>
      <c r="O1351" s="92" t="s">
        <v>8569</v>
      </c>
    </row>
    <row r="1352" spans="1:15" ht="24" customHeight="1">
      <c r="A1352" s="92" t="s">
        <v>4568</v>
      </c>
      <c r="B1352" s="151" t="s">
        <v>1126</v>
      </c>
      <c r="C1352" s="151" t="s">
        <v>4569</v>
      </c>
      <c r="D1352" s="151" t="s">
        <v>1091</v>
      </c>
      <c r="E1352" s="152" t="s">
        <v>1225</v>
      </c>
      <c r="F1352" s="92" t="s">
        <v>4570</v>
      </c>
      <c r="G1352" s="92" t="s">
        <v>1093</v>
      </c>
      <c r="H1352" s="92" t="s">
        <v>8596</v>
      </c>
      <c r="I1352" s="92" t="s">
        <v>1093</v>
      </c>
      <c r="J1352" s="92" t="s">
        <v>8597</v>
      </c>
      <c r="K1352" s="92" t="s">
        <v>1093</v>
      </c>
      <c r="L1352" s="157">
        <v>1005.022782</v>
      </c>
      <c r="M1352" s="92" t="s">
        <v>2711</v>
      </c>
      <c r="N1352" s="157">
        <v>290374081.031326</v>
      </c>
      <c r="O1352" s="92" t="s">
        <v>8569</v>
      </c>
    </row>
    <row r="1353" spans="1:15" ht="36" customHeight="1">
      <c r="A1353" s="92" t="s">
        <v>4575</v>
      </c>
      <c r="B1353" s="151" t="s">
        <v>1126</v>
      </c>
      <c r="C1353" s="151" t="s">
        <v>4576</v>
      </c>
      <c r="D1353" s="151" t="s">
        <v>1091</v>
      </c>
      <c r="E1353" s="152" t="s">
        <v>1195</v>
      </c>
      <c r="F1353" s="92" t="s">
        <v>3382</v>
      </c>
      <c r="G1353" s="92" t="s">
        <v>1093</v>
      </c>
      <c r="H1353" s="92" t="s">
        <v>8598</v>
      </c>
      <c r="I1353" s="92" t="s">
        <v>1093</v>
      </c>
      <c r="J1353" s="92" t="s">
        <v>8599</v>
      </c>
      <c r="K1353" s="92" t="s">
        <v>1093</v>
      </c>
      <c r="L1353" s="157">
        <v>1001.12</v>
      </c>
      <c r="M1353" s="92" t="s">
        <v>2711</v>
      </c>
      <c r="N1353" s="157">
        <v>290375082.151326</v>
      </c>
      <c r="O1353" s="92" t="s">
        <v>8569</v>
      </c>
    </row>
    <row r="1354" spans="1:15" ht="24" customHeight="1">
      <c r="A1354" s="92" t="s">
        <v>4577</v>
      </c>
      <c r="B1354" s="151" t="s">
        <v>1921</v>
      </c>
      <c r="C1354" s="151" t="s">
        <v>4578</v>
      </c>
      <c r="D1354" s="151" t="s">
        <v>1091</v>
      </c>
      <c r="E1354" s="152" t="s">
        <v>1160</v>
      </c>
      <c r="F1354" s="92" t="s">
        <v>4579</v>
      </c>
      <c r="G1354" s="92" t="s">
        <v>1093</v>
      </c>
      <c r="H1354" s="92" t="s">
        <v>5896</v>
      </c>
      <c r="I1354" s="92" t="s">
        <v>1093</v>
      </c>
      <c r="J1354" s="92" t="s">
        <v>8600</v>
      </c>
      <c r="K1354" s="92" t="s">
        <v>1093</v>
      </c>
      <c r="L1354" s="157">
        <v>999.49873600000001</v>
      </c>
      <c r="M1354" s="92" t="s">
        <v>2711</v>
      </c>
      <c r="N1354" s="157">
        <v>290376081.65006202</v>
      </c>
      <c r="O1354" s="92" t="s">
        <v>8569</v>
      </c>
    </row>
    <row r="1355" spans="1:15" ht="24" customHeight="1">
      <c r="A1355" s="92" t="s">
        <v>4580</v>
      </c>
      <c r="B1355" s="151" t="s">
        <v>1126</v>
      </c>
      <c r="C1355" s="151" t="s">
        <v>4581</v>
      </c>
      <c r="D1355" s="151" t="s">
        <v>1091</v>
      </c>
      <c r="E1355" s="152" t="s">
        <v>1096</v>
      </c>
      <c r="F1355" s="92" t="s">
        <v>4582</v>
      </c>
      <c r="G1355" s="92" t="s">
        <v>1093</v>
      </c>
      <c r="H1355" s="92" t="s">
        <v>8601</v>
      </c>
      <c r="I1355" s="92" t="s">
        <v>1093</v>
      </c>
      <c r="J1355" s="92" t="s">
        <v>8602</v>
      </c>
      <c r="K1355" s="92" t="s">
        <v>1093</v>
      </c>
      <c r="L1355" s="157">
        <v>999.13041899999996</v>
      </c>
      <c r="M1355" s="92" t="s">
        <v>2711</v>
      </c>
      <c r="N1355" s="157">
        <v>290377080.78048098</v>
      </c>
      <c r="O1355" s="92" t="s">
        <v>8569</v>
      </c>
    </row>
    <row r="1356" spans="1:15" ht="24" customHeight="1">
      <c r="A1356" s="92" t="s">
        <v>4666</v>
      </c>
      <c r="B1356" s="151" t="s">
        <v>1558</v>
      </c>
      <c r="C1356" s="151" t="s">
        <v>4667</v>
      </c>
      <c r="D1356" s="151" t="s">
        <v>1091</v>
      </c>
      <c r="E1356" s="152" t="s">
        <v>1137</v>
      </c>
      <c r="F1356" s="92" t="s">
        <v>4668</v>
      </c>
      <c r="G1356" s="92" t="s">
        <v>1093</v>
      </c>
      <c r="H1356" s="92" t="s">
        <v>8603</v>
      </c>
      <c r="I1356" s="92" t="s">
        <v>1093</v>
      </c>
      <c r="J1356" s="92" t="s">
        <v>8604</v>
      </c>
      <c r="K1356" s="92" t="s">
        <v>1093</v>
      </c>
      <c r="L1356" s="157">
        <v>983.49300000000005</v>
      </c>
      <c r="M1356" s="92" t="s">
        <v>2711</v>
      </c>
      <c r="N1356" s="157">
        <v>290378064.27348101</v>
      </c>
      <c r="O1356" s="92" t="s">
        <v>8569</v>
      </c>
    </row>
    <row r="1357" spans="1:15" ht="24" customHeight="1">
      <c r="A1357" s="92" t="s">
        <v>4600</v>
      </c>
      <c r="B1357" s="151" t="s">
        <v>10311</v>
      </c>
      <c r="C1357" s="151" t="s">
        <v>4601</v>
      </c>
      <c r="D1357" s="151" t="s">
        <v>1091</v>
      </c>
      <c r="E1357" s="152" t="s">
        <v>1195</v>
      </c>
      <c r="F1357" s="92" t="s">
        <v>4602</v>
      </c>
      <c r="G1357" s="92" t="s">
        <v>1093</v>
      </c>
      <c r="H1357" s="92" t="s">
        <v>6360</v>
      </c>
      <c r="I1357" s="92" t="s">
        <v>1093</v>
      </c>
      <c r="J1357" s="92" t="s">
        <v>8605</v>
      </c>
      <c r="K1357" s="92" t="s">
        <v>1093</v>
      </c>
      <c r="L1357" s="157">
        <v>982.56600000000003</v>
      </c>
      <c r="M1357" s="92" t="s">
        <v>2711</v>
      </c>
      <c r="N1357" s="157">
        <v>290379046.839481</v>
      </c>
      <c r="O1357" s="92" t="s">
        <v>8569</v>
      </c>
    </row>
    <row r="1358" spans="1:15" ht="24" customHeight="1">
      <c r="A1358" s="92" t="s">
        <v>4583</v>
      </c>
      <c r="B1358" s="151" t="s">
        <v>1126</v>
      </c>
      <c r="C1358" s="151" t="s">
        <v>4584</v>
      </c>
      <c r="D1358" s="151" t="s">
        <v>1091</v>
      </c>
      <c r="E1358" s="152" t="s">
        <v>1096</v>
      </c>
      <c r="F1358" s="92" t="s">
        <v>4585</v>
      </c>
      <c r="G1358" s="92" t="s">
        <v>1093</v>
      </c>
      <c r="H1358" s="92" t="s">
        <v>8606</v>
      </c>
      <c r="I1358" s="92" t="s">
        <v>1093</v>
      </c>
      <c r="J1358" s="92" t="s">
        <v>8607</v>
      </c>
      <c r="K1358" s="92" t="s">
        <v>1093</v>
      </c>
      <c r="L1358" s="157">
        <v>979.2861067</v>
      </c>
      <c r="M1358" s="92" t="s">
        <v>2711</v>
      </c>
      <c r="N1358" s="157">
        <v>290380026.125588</v>
      </c>
      <c r="O1358" s="92" t="s">
        <v>8569</v>
      </c>
    </row>
    <row r="1359" spans="1:15" ht="24" customHeight="1">
      <c r="A1359" s="92" t="s">
        <v>4587</v>
      </c>
      <c r="B1359" s="151" t="s">
        <v>1126</v>
      </c>
      <c r="C1359" s="151" t="s">
        <v>4588</v>
      </c>
      <c r="D1359" s="151" t="s">
        <v>1091</v>
      </c>
      <c r="E1359" s="152" t="s">
        <v>1096</v>
      </c>
      <c r="F1359" s="92" t="s">
        <v>1520</v>
      </c>
      <c r="G1359" s="92" t="s">
        <v>1093</v>
      </c>
      <c r="H1359" s="92" t="s">
        <v>8608</v>
      </c>
      <c r="I1359" s="92" t="s">
        <v>1093</v>
      </c>
      <c r="J1359" s="92" t="s">
        <v>8609</v>
      </c>
      <c r="K1359" s="92" t="s">
        <v>1093</v>
      </c>
      <c r="L1359" s="157">
        <v>978.48</v>
      </c>
      <c r="M1359" s="92" t="s">
        <v>2711</v>
      </c>
      <c r="N1359" s="157">
        <v>290381004.60558802</v>
      </c>
      <c r="O1359" s="92" t="s">
        <v>8569</v>
      </c>
    </row>
    <row r="1360" spans="1:15" ht="24" customHeight="1">
      <c r="A1360" s="92" t="s">
        <v>4589</v>
      </c>
      <c r="B1360" s="151" t="s">
        <v>1126</v>
      </c>
      <c r="C1360" s="151" t="s">
        <v>4590</v>
      </c>
      <c r="D1360" s="151" t="s">
        <v>1091</v>
      </c>
      <c r="E1360" s="152" t="s">
        <v>1225</v>
      </c>
      <c r="F1360" s="92" t="s">
        <v>4591</v>
      </c>
      <c r="G1360" s="92" t="s">
        <v>1093</v>
      </c>
      <c r="H1360" s="92" t="s">
        <v>8610</v>
      </c>
      <c r="I1360" s="92" t="s">
        <v>1093</v>
      </c>
      <c r="J1360" s="92" t="s">
        <v>8611</v>
      </c>
      <c r="K1360" s="92" t="s">
        <v>1093</v>
      </c>
      <c r="L1360" s="157">
        <v>974.52250000000004</v>
      </c>
      <c r="M1360" s="92" t="s">
        <v>2711</v>
      </c>
      <c r="N1360" s="157">
        <v>290381979.128088</v>
      </c>
      <c r="O1360" s="92" t="s">
        <v>8569</v>
      </c>
    </row>
    <row r="1361" spans="1:15" ht="24" customHeight="1">
      <c r="A1361" s="92" t="s">
        <v>4592</v>
      </c>
      <c r="B1361" s="151" t="s">
        <v>1089</v>
      </c>
      <c r="C1361" s="151" t="s">
        <v>4593</v>
      </c>
      <c r="D1361" s="151" t="s">
        <v>1091</v>
      </c>
      <c r="E1361" s="152" t="s">
        <v>1195</v>
      </c>
      <c r="F1361" s="92" t="s">
        <v>1869</v>
      </c>
      <c r="G1361" s="92" t="s">
        <v>1093</v>
      </c>
      <c r="H1361" s="92" t="s">
        <v>8612</v>
      </c>
      <c r="I1361" s="92" t="s">
        <v>1093</v>
      </c>
      <c r="J1361" s="92" t="s">
        <v>8613</v>
      </c>
      <c r="K1361" s="92" t="s">
        <v>1093</v>
      </c>
      <c r="L1361" s="157">
        <v>972</v>
      </c>
      <c r="M1361" s="92" t="s">
        <v>2711</v>
      </c>
      <c r="N1361" s="157">
        <v>290382951.128088</v>
      </c>
      <c r="O1361" s="92" t="s">
        <v>8569</v>
      </c>
    </row>
    <row r="1362" spans="1:15" ht="24" customHeight="1">
      <c r="A1362" s="92" t="s">
        <v>1050</v>
      </c>
      <c r="B1362" s="151" t="s">
        <v>1126</v>
      </c>
      <c r="C1362" s="151" t="s">
        <v>265</v>
      </c>
      <c r="D1362" s="151" t="s">
        <v>1127</v>
      </c>
      <c r="E1362" s="152" t="s">
        <v>254</v>
      </c>
      <c r="F1362" s="92" t="s">
        <v>1051</v>
      </c>
      <c r="G1362" s="92" t="s">
        <v>1093</v>
      </c>
      <c r="H1362" s="92" t="s">
        <v>8614</v>
      </c>
      <c r="I1362" s="92" t="s">
        <v>1093</v>
      </c>
      <c r="J1362" s="92" t="s">
        <v>8615</v>
      </c>
      <c r="K1362" s="92" t="s">
        <v>1093</v>
      </c>
      <c r="L1362" s="157">
        <v>964.60360894999997</v>
      </c>
      <c r="M1362" s="92" t="s">
        <v>2711</v>
      </c>
      <c r="N1362" s="157">
        <v>290383915.73169702</v>
      </c>
      <c r="O1362" s="92" t="s">
        <v>8569</v>
      </c>
    </row>
    <row r="1363" spans="1:15" ht="36" customHeight="1">
      <c r="A1363" s="92" t="s">
        <v>4594</v>
      </c>
      <c r="B1363" s="151" t="s">
        <v>1089</v>
      </c>
      <c r="C1363" s="151" t="s">
        <v>4595</v>
      </c>
      <c r="D1363" s="151" t="s">
        <v>1091</v>
      </c>
      <c r="E1363" s="152" t="s">
        <v>1096</v>
      </c>
      <c r="F1363" s="92" t="s">
        <v>1097</v>
      </c>
      <c r="G1363" s="92" t="s">
        <v>1093</v>
      </c>
      <c r="H1363" s="92" t="s">
        <v>8616</v>
      </c>
      <c r="I1363" s="92" t="s">
        <v>1093</v>
      </c>
      <c r="J1363" s="92" t="s">
        <v>8616</v>
      </c>
      <c r="K1363" s="92" t="s">
        <v>1093</v>
      </c>
      <c r="L1363" s="157">
        <v>958.12</v>
      </c>
      <c r="M1363" s="92" t="s">
        <v>2711</v>
      </c>
      <c r="N1363" s="157">
        <v>290384873.85169703</v>
      </c>
      <c r="O1363" s="92" t="s">
        <v>8569</v>
      </c>
    </row>
    <row r="1364" spans="1:15" ht="24" customHeight="1">
      <c r="A1364" s="92" t="s">
        <v>4597</v>
      </c>
      <c r="B1364" s="151" t="s">
        <v>1089</v>
      </c>
      <c r="C1364" s="151" t="s">
        <v>4405</v>
      </c>
      <c r="D1364" s="151" t="s">
        <v>1091</v>
      </c>
      <c r="E1364" s="152" t="s">
        <v>1109</v>
      </c>
      <c r="F1364" s="92" t="s">
        <v>1605</v>
      </c>
      <c r="G1364" s="92" t="s">
        <v>1093</v>
      </c>
      <c r="H1364" s="92" t="s">
        <v>8618</v>
      </c>
      <c r="I1364" s="92" t="s">
        <v>1093</v>
      </c>
      <c r="J1364" s="92" t="s">
        <v>8619</v>
      </c>
      <c r="K1364" s="92" t="s">
        <v>1093</v>
      </c>
      <c r="L1364" s="157">
        <v>956.28</v>
      </c>
      <c r="M1364" s="92" t="s">
        <v>2711</v>
      </c>
      <c r="N1364" s="157">
        <v>290385830.131697</v>
      </c>
      <c r="O1364" s="92" t="s">
        <v>8569</v>
      </c>
    </row>
    <row r="1365" spans="1:15" ht="24" customHeight="1">
      <c r="A1365" s="92" t="s">
        <v>4624</v>
      </c>
      <c r="B1365" s="151" t="s">
        <v>1921</v>
      </c>
      <c r="C1365" s="151" t="s">
        <v>4625</v>
      </c>
      <c r="D1365" s="151" t="s">
        <v>1091</v>
      </c>
      <c r="E1365" s="152" t="s">
        <v>1109</v>
      </c>
      <c r="F1365" s="92" t="s">
        <v>4626</v>
      </c>
      <c r="G1365" s="92" t="s">
        <v>1093</v>
      </c>
      <c r="H1365" s="92" t="s">
        <v>4073</v>
      </c>
      <c r="I1365" s="92" t="s">
        <v>1093</v>
      </c>
      <c r="J1365" s="92" t="s">
        <v>8620</v>
      </c>
      <c r="K1365" s="92" t="s">
        <v>1093</v>
      </c>
      <c r="L1365" s="157">
        <v>955.68</v>
      </c>
      <c r="M1365" s="92" t="s">
        <v>2711</v>
      </c>
      <c r="N1365" s="157">
        <v>290386785.81169701</v>
      </c>
      <c r="O1365" s="92" t="s">
        <v>8569</v>
      </c>
    </row>
    <row r="1366" spans="1:15" ht="24" customHeight="1">
      <c r="A1366" s="92" t="s">
        <v>4610</v>
      </c>
      <c r="B1366" s="151" t="s">
        <v>1101</v>
      </c>
      <c r="C1366" s="151" t="s">
        <v>4611</v>
      </c>
      <c r="D1366" s="151" t="s">
        <v>1091</v>
      </c>
      <c r="E1366" s="152" t="s">
        <v>1109</v>
      </c>
      <c r="F1366" s="92" t="s">
        <v>1581</v>
      </c>
      <c r="G1366" s="92" t="s">
        <v>1093</v>
      </c>
      <c r="H1366" s="92" t="s">
        <v>8932</v>
      </c>
      <c r="I1366" s="92" t="s">
        <v>1093</v>
      </c>
      <c r="J1366" s="92" t="s">
        <v>10048</v>
      </c>
      <c r="K1366" s="92" t="s">
        <v>1093</v>
      </c>
      <c r="L1366" s="157">
        <v>948.78959999999995</v>
      </c>
      <c r="M1366" s="92" t="s">
        <v>2711</v>
      </c>
      <c r="N1366" s="157">
        <v>290387734.60129702</v>
      </c>
      <c r="O1366" s="92" t="s">
        <v>8569</v>
      </c>
    </row>
    <row r="1367" spans="1:15" ht="24" customHeight="1">
      <c r="A1367" s="92" t="s">
        <v>4598</v>
      </c>
      <c r="B1367" s="151" t="s">
        <v>1089</v>
      </c>
      <c r="C1367" s="151" t="s">
        <v>4599</v>
      </c>
      <c r="D1367" s="151" t="s">
        <v>1091</v>
      </c>
      <c r="E1367" s="152" t="s">
        <v>1109</v>
      </c>
      <c r="F1367" s="92" t="s">
        <v>1097</v>
      </c>
      <c r="G1367" s="92" t="s">
        <v>1093</v>
      </c>
      <c r="H1367" s="92" t="s">
        <v>8621</v>
      </c>
      <c r="I1367" s="92" t="s">
        <v>1093</v>
      </c>
      <c r="J1367" s="92" t="s">
        <v>8621</v>
      </c>
      <c r="K1367" s="92" t="s">
        <v>1093</v>
      </c>
      <c r="L1367" s="157">
        <v>945.49</v>
      </c>
      <c r="M1367" s="92" t="s">
        <v>2711</v>
      </c>
      <c r="N1367" s="157">
        <v>290388680.09129697</v>
      </c>
      <c r="O1367" s="92" t="s">
        <v>8569</v>
      </c>
    </row>
    <row r="1368" spans="1:15" ht="24" customHeight="1">
      <c r="A1368" s="92" t="s">
        <v>4479</v>
      </c>
      <c r="B1368" s="151" t="s">
        <v>1558</v>
      </c>
      <c r="C1368" s="151" t="s">
        <v>4480</v>
      </c>
      <c r="D1368" s="151" t="s">
        <v>1091</v>
      </c>
      <c r="E1368" s="152" t="s">
        <v>1096</v>
      </c>
      <c r="F1368" s="92" t="s">
        <v>4481</v>
      </c>
      <c r="G1368" s="92" t="s">
        <v>1093</v>
      </c>
      <c r="H1368" s="92" t="s">
        <v>6627</v>
      </c>
      <c r="I1368" s="92" t="s">
        <v>1093</v>
      </c>
      <c r="J1368" s="92" t="s">
        <v>8622</v>
      </c>
      <c r="K1368" s="92" t="s">
        <v>1093</v>
      </c>
      <c r="L1368" s="157">
        <v>940.22045000000003</v>
      </c>
      <c r="M1368" s="92" t="s">
        <v>2711</v>
      </c>
      <c r="N1368" s="157">
        <v>290389620.31174701</v>
      </c>
      <c r="O1368" s="92" t="s">
        <v>8569</v>
      </c>
    </row>
    <row r="1369" spans="1:15" ht="24" customHeight="1">
      <c r="A1369" s="92" t="s">
        <v>4701</v>
      </c>
      <c r="B1369" s="151" t="s">
        <v>1101</v>
      </c>
      <c r="C1369" s="151" t="s">
        <v>4702</v>
      </c>
      <c r="D1369" s="151" t="s">
        <v>1091</v>
      </c>
      <c r="E1369" s="152" t="s">
        <v>1137</v>
      </c>
      <c r="F1369" s="92" t="s">
        <v>4703</v>
      </c>
      <c r="G1369" s="92" t="s">
        <v>1093</v>
      </c>
      <c r="H1369" s="92" t="s">
        <v>8623</v>
      </c>
      <c r="I1369" s="92" t="s">
        <v>1093</v>
      </c>
      <c r="J1369" s="92" t="s">
        <v>8624</v>
      </c>
      <c r="K1369" s="92" t="s">
        <v>1093</v>
      </c>
      <c r="L1369" s="157">
        <v>938.951443584</v>
      </c>
      <c r="M1369" s="92" t="s">
        <v>2711</v>
      </c>
      <c r="N1369" s="157">
        <v>290390559.26319098</v>
      </c>
      <c r="O1369" s="92" t="s">
        <v>8569</v>
      </c>
    </row>
    <row r="1370" spans="1:15" ht="24" customHeight="1">
      <c r="A1370" s="92" t="s">
        <v>4603</v>
      </c>
      <c r="B1370" s="151" t="s">
        <v>1126</v>
      </c>
      <c r="C1370" s="151" t="s">
        <v>4604</v>
      </c>
      <c r="D1370" s="151" t="s">
        <v>1091</v>
      </c>
      <c r="E1370" s="152" t="s">
        <v>1096</v>
      </c>
      <c r="F1370" s="92" t="s">
        <v>4269</v>
      </c>
      <c r="G1370" s="92" t="s">
        <v>1093</v>
      </c>
      <c r="H1370" s="92" t="s">
        <v>8625</v>
      </c>
      <c r="I1370" s="92" t="s">
        <v>1093</v>
      </c>
      <c r="J1370" s="92" t="s">
        <v>8626</v>
      </c>
      <c r="K1370" s="92" t="s">
        <v>1093</v>
      </c>
      <c r="L1370" s="157">
        <v>935.18</v>
      </c>
      <c r="M1370" s="92" t="s">
        <v>2711</v>
      </c>
      <c r="N1370" s="157">
        <v>290391494.44319099</v>
      </c>
      <c r="O1370" s="92" t="s">
        <v>8569</v>
      </c>
    </row>
    <row r="1371" spans="1:15" ht="24" customHeight="1">
      <c r="A1371" s="92" t="s">
        <v>653</v>
      </c>
      <c r="B1371" s="151" t="s">
        <v>1101</v>
      </c>
      <c r="C1371" s="151" t="s">
        <v>654</v>
      </c>
      <c r="D1371" s="151" t="s">
        <v>513</v>
      </c>
      <c r="E1371" s="152" t="s">
        <v>1096</v>
      </c>
      <c r="F1371" s="92" t="s">
        <v>655</v>
      </c>
      <c r="G1371" s="92" t="s">
        <v>656</v>
      </c>
      <c r="H1371" s="92" t="s">
        <v>8627</v>
      </c>
      <c r="I1371" s="92" t="s">
        <v>8628</v>
      </c>
      <c r="J1371" s="92" t="s">
        <v>8629</v>
      </c>
      <c r="K1371" s="92" t="s">
        <v>8630</v>
      </c>
      <c r="L1371" s="157">
        <v>934.38244069096618</v>
      </c>
      <c r="M1371" s="92" t="s">
        <v>2711</v>
      </c>
      <c r="N1371" s="157">
        <v>290392428.82563198</v>
      </c>
      <c r="O1371" s="92" t="s">
        <v>8569</v>
      </c>
    </row>
    <row r="1372" spans="1:15" ht="84" customHeight="1">
      <c r="A1372" s="92" t="s">
        <v>4605</v>
      </c>
      <c r="B1372" s="151" t="s">
        <v>1126</v>
      </c>
      <c r="C1372" s="151" t="s">
        <v>4606</v>
      </c>
      <c r="D1372" s="151" t="s">
        <v>1091</v>
      </c>
      <c r="E1372" s="152" t="s">
        <v>1096</v>
      </c>
      <c r="F1372" s="92" t="s">
        <v>2499</v>
      </c>
      <c r="G1372" s="92" t="s">
        <v>1093</v>
      </c>
      <c r="H1372" s="92" t="s">
        <v>8631</v>
      </c>
      <c r="I1372" s="92" t="s">
        <v>1093</v>
      </c>
      <c r="J1372" s="92" t="s">
        <v>8632</v>
      </c>
      <c r="K1372" s="92" t="s">
        <v>1093</v>
      </c>
      <c r="L1372" s="157">
        <v>928.48</v>
      </c>
      <c r="M1372" s="92" t="s">
        <v>2711</v>
      </c>
      <c r="N1372" s="157">
        <v>290393357.305632</v>
      </c>
      <c r="O1372" s="92" t="s">
        <v>8617</v>
      </c>
    </row>
    <row r="1373" spans="1:15" ht="84" customHeight="1">
      <c r="A1373" s="92" t="s">
        <v>3803</v>
      </c>
      <c r="B1373" s="151" t="s">
        <v>1126</v>
      </c>
      <c r="C1373" s="151" t="s">
        <v>3804</v>
      </c>
      <c r="D1373" s="151" t="s">
        <v>1091</v>
      </c>
      <c r="E1373" s="152" t="s">
        <v>1096</v>
      </c>
      <c r="F1373" s="92" t="s">
        <v>8633</v>
      </c>
      <c r="G1373" s="92" t="s">
        <v>1093</v>
      </c>
      <c r="H1373" s="92" t="s">
        <v>8634</v>
      </c>
      <c r="I1373" s="92" t="s">
        <v>1093</v>
      </c>
      <c r="J1373" s="92" t="s">
        <v>8635</v>
      </c>
      <c r="K1373" s="92" t="s">
        <v>1093</v>
      </c>
      <c r="L1373" s="157">
        <v>928.15560000000005</v>
      </c>
      <c r="M1373" s="92" t="s">
        <v>2711</v>
      </c>
      <c r="N1373" s="157">
        <v>290394285.46123201</v>
      </c>
      <c r="O1373" s="92" t="s">
        <v>8617</v>
      </c>
    </row>
    <row r="1374" spans="1:15" ht="84" customHeight="1">
      <c r="A1374" s="92" t="s">
        <v>4607</v>
      </c>
      <c r="B1374" s="151" t="s">
        <v>1126</v>
      </c>
      <c r="C1374" s="151" t="s">
        <v>4608</v>
      </c>
      <c r="D1374" s="151" t="s">
        <v>1091</v>
      </c>
      <c r="E1374" s="152" t="s">
        <v>1096</v>
      </c>
      <c r="F1374" s="92" t="s">
        <v>4609</v>
      </c>
      <c r="G1374" s="92" t="s">
        <v>1093</v>
      </c>
      <c r="H1374" s="92" t="s">
        <v>8636</v>
      </c>
      <c r="I1374" s="92" t="s">
        <v>1093</v>
      </c>
      <c r="J1374" s="92" t="s">
        <v>8637</v>
      </c>
      <c r="K1374" s="92" t="s">
        <v>1093</v>
      </c>
      <c r="L1374" s="157">
        <v>927.87508800000001</v>
      </c>
      <c r="M1374" s="92" t="s">
        <v>2711</v>
      </c>
      <c r="N1374" s="157">
        <v>290395213.33631998</v>
      </c>
      <c r="O1374" s="92" t="s">
        <v>8617</v>
      </c>
    </row>
    <row r="1375" spans="1:15" ht="24" customHeight="1">
      <c r="A1375" s="92" t="s">
        <v>4613</v>
      </c>
      <c r="B1375" s="151" t="s">
        <v>1126</v>
      </c>
      <c r="C1375" s="151" t="s">
        <v>4614</v>
      </c>
      <c r="D1375" s="151" t="s">
        <v>1091</v>
      </c>
      <c r="E1375" s="152" t="s">
        <v>1096</v>
      </c>
      <c r="F1375" s="92" t="s">
        <v>2152</v>
      </c>
      <c r="G1375" s="92" t="s">
        <v>1093</v>
      </c>
      <c r="H1375" s="92" t="s">
        <v>8638</v>
      </c>
      <c r="I1375" s="92" t="s">
        <v>1093</v>
      </c>
      <c r="J1375" s="92" t="s">
        <v>8639</v>
      </c>
      <c r="K1375" s="92" t="s">
        <v>1093</v>
      </c>
      <c r="L1375" s="157">
        <v>924.35</v>
      </c>
      <c r="M1375" s="92" t="s">
        <v>2711</v>
      </c>
      <c r="N1375" s="157">
        <v>290396137.68632001</v>
      </c>
      <c r="O1375" s="92" t="s">
        <v>8617</v>
      </c>
    </row>
    <row r="1376" spans="1:15" ht="24" customHeight="1">
      <c r="A1376" s="92" t="s">
        <v>4628</v>
      </c>
      <c r="B1376" s="151" t="s">
        <v>4310</v>
      </c>
      <c r="C1376" s="151" t="s">
        <v>4629</v>
      </c>
      <c r="D1376" s="151" t="s">
        <v>1091</v>
      </c>
      <c r="E1376" s="152" t="s">
        <v>1096</v>
      </c>
      <c r="F1376" s="92" t="s">
        <v>1157</v>
      </c>
      <c r="G1376" s="92" t="s">
        <v>1093</v>
      </c>
      <c r="H1376" s="92" t="s">
        <v>8640</v>
      </c>
      <c r="I1376" s="92" t="s">
        <v>1093</v>
      </c>
      <c r="J1376" s="92" t="s">
        <v>8641</v>
      </c>
      <c r="K1376" s="92" t="s">
        <v>1093</v>
      </c>
      <c r="L1376" s="157">
        <v>915.84</v>
      </c>
      <c r="M1376" s="92" t="s">
        <v>2711</v>
      </c>
      <c r="N1376" s="157">
        <v>290397053.52631998</v>
      </c>
      <c r="O1376" s="92" t="s">
        <v>8617</v>
      </c>
    </row>
    <row r="1377" spans="1:15" ht="24" customHeight="1">
      <c r="A1377" s="92" t="s">
        <v>4444</v>
      </c>
      <c r="B1377" s="151" t="s">
        <v>1126</v>
      </c>
      <c r="C1377" s="151" t="s">
        <v>4445</v>
      </c>
      <c r="D1377" s="151" t="s">
        <v>1091</v>
      </c>
      <c r="E1377" s="152" t="s">
        <v>1096</v>
      </c>
      <c r="F1377" s="92" t="s">
        <v>8642</v>
      </c>
      <c r="G1377" s="92" t="s">
        <v>1093</v>
      </c>
      <c r="H1377" s="92" t="s">
        <v>8643</v>
      </c>
      <c r="I1377" s="92" t="s">
        <v>1093</v>
      </c>
      <c r="J1377" s="92" t="s">
        <v>8644</v>
      </c>
      <c r="K1377" s="92" t="s">
        <v>1093</v>
      </c>
      <c r="L1377" s="157">
        <v>913.56870248099995</v>
      </c>
      <c r="M1377" s="92" t="s">
        <v>2711</v>
      </c>
      <c r="N1377" s="157">
        <v>290397967.09502202</v>
      </c>
      <c r="O1377" s="92" t="s">
        <v>8617</v>
      </c>
    </row>
    <row r="1378" spans="1:15" ht="24" customHeight="1">
      <c r="A1378" s="92" t="s">
        <v>4449</v>
      </c>
      <c r="B1378" s="151" t="s">
        <v>1126</v>
      </c>
      <c r="C1378" s="151" t="s">
        <v>4450</v>
      </c>
      <c r="D1378" s="151" t="s">
        <v>1091</v>
      </c>
      <c r="E1378" s="152" t="s">
        <v>1225</v>
      </c>
      <c r="F1378" s="92" t="s">
        <v>10049</v>
      </c>
      <c r="G1378" s="92" t="s">
        <v>1093</v>
      </c>
      <c r="H1378" s="92" t="s">
        <v>6242</v>
      </c>
      <c r="I1378" s="92" t="s">
        <v>1093</v>
      </c>
      <c r="J1378" s="92" t="s">
        <v>10050</v>
      </c>
      <c r="K1378" s="92" t="s">
        <v>1093</v>
      </c>
      <c r="L1378" s="157">
        <v>912.30672895999999</v>
      </c>
      <c r="M1378" s="92" t="s">
        <v>2711</v>
      </c>
      <c r="N1378" s="157">
        <v>290398879.40175098</v>
      </c>
      <c r="O1378" s="92" t="s">
        <v>8617</v>
      </c>
    </row>
    <row r="1379" spans="1:15" ht="24" customHeight="1">
      <c r="A1379" s="92" t="s">
        <v>4618</v>
      </c>
      <c r="B1379" s="151" t="s">
        <v>1126</v>
      </c>
      <c r="C1379" s="151" t="s">
        <v>4619</v>
      </c>
      <c r="D1379" s="151" t="s">
        <v>1091</v>
      </c>
      <c r="E1379" s="152" t="s">
        <v>1225</v>
      </c>
      <c r="F1379" s="92" t="s">
        <v>4620</v>
      </c>
      <c r="G1379" s="92" t="s">
        <v>1093</v>
      </c>
      <c r="H1379" s="92" t="s">
        <v>8645</v>
      </c>
      <c r="I1379" s="92" t="s">
        <v>1093</v>
      </c>
      <c r="J1379" s="92" t="s">
        <v>8646</v>
      </c>
      <c r="K1379" s="92" t="s">
        <v>1093</v>
      </c>
      <c r="L1379" s="157">
        <v>903.35399231999997</v>
      </c>
      <c r="M1379" s="92" t="s">
        <v>2711</v>
      </c>
      <c r="N1379" s="157">
        <v>290399782.75574303</v>
      </c>
      <c r="O1379" s="92" t="s">
        <v>8617</v>
      </c>
    </row>
    <row r="1380" spans="1:15" ht="24" customHeight="1">
      <c r="A1380" s="92" t="s">
        <v>8647</v>
      </c>
      <c r="B1380" s="151" t="s">
        <v>1101</v>
      </c>
      <c r="C1380" s="151" t="s">
        <v>8648</v>
      </c>
      <c r="D1380" s="151" t="s">
        <v>1127</v>
      </c>
      <c r="E1380" s="152" t="s">
        <v>508</v>
      </c>
      <c r="F1380" s="92" t="s">
        <v>8649</v>
      </c>
      <c r="G1380" s="92" t="s">
        <v>1093</v>
      </c>
      <c r="H1380" s="92" t="s">
        <v>8650</v>
      </c>
      <c r="I1380" s="92" t="s">
        <v>1093</v>
      </c>
      <c r="J1380" s="92" t="s">
        <v>8651</v>
      </c>
      <c r="K1380" s="92" t="s">
        <v>1093</v>
      </c>
      <c r="L1380" s="157">
        <v>899.47417880172384</v>
      </c>
      <c r="M1380" s="92" t="s">
        <v>2711</v>
      </c>
      <c r="N1380" s="157">
        <v>290400682.229922</v>
      </c>
      <c r="O1380" s="92" t="s">
        <v>8617</v>
      </c>
    </row>
    <row r="1381" spans="1:15" ht="24" customHeight="1">
      <c r="A1381" s="92" t="s">
        <v>4630</v>
      </c>
      <c r="B1381" s="151" t="s">
        <v>1126</v>
      </c>
      <c r="C1381" s="151" t="s">
        <v>4631</v>
      </c>
      <c r="D1381" s="151" t="s">
        <v>1091</v>
      </c>
      <c r="E1381" s="152" t="s">
        <v>1195</v>
      </c>
      <c r="F1381" s="92" t="s">
        <v>4632</v>
      </c>
      <c r="G1381" s="92" t="s">
        <v>1093</v>
      </c>
      <c r="H1381" s="92" t="s">
        <v>8652</v>
      </c>
      <c r="I1381" s="92" t="s">
        <v>1093</v>
      </c>
      <c r="J1381" s="92" t="s">
        <v>8653</v>
      </c>
      <c r="K1381" s="92" t="s">
        <v>1093</v>
      </c>
      <c r="L1381" s="157">
        <v>899.01068039999996</v>
      </c>
      <c r="M1381" s="92" t="s">
        <v>2711</v>
      </c>
      <c r="N1381" s="157">
        <v>290401581.24060202</v>
      </c>
      <c r="O1381" s="92" t="s">
        <v>8617</v>
      </c>
    </row>
    <row r="1382" spans="1:15" ht="24" customHeight="1">
      <c r="A1382" s="92" t="s">
        <v>572</v>
      </c>
      <c r="B1382" s="151" t="s">
        <v>1101</v>
      </c>
      <c r="C1382" s="151" t="s">
        <v>573</v>
      </c>
      <c r="D1382" s="151" t="s">
        <v>513</v>
      </c>
      <c r="E1382" s="152" t="s">
        <v>1096</v>
      </c>
      <c r="F1382" s="92" t="s">
        <v>8654</v>
      </c>
      <c r="G1382" s="92" t="s">
        <v>534</v>
      </c>
      <c r="H1382" s="92" t="s">
        <v>8655</v>
      </c>
      <c r="I1382" s="92" t="s">
        <v>8656</v>
      </c>
      <c r="J1382" s="92" t="s">
        <v>8657</v>
      </c>
      <c r="K1382" s="92" t="s">
        <v>1217</v>
      </c>
      <c r="L1382" s="157">
        <v>898.73943054804522</v>
      </c>
      <c r="M1382" s="92" t="s">
        <v>2711</v>
      </c>
      <c r="N1382" s="157">
        <v>290402479.98003298</v>
      </c>
      <c r="O1382" s="92" t="s">
        <v>8617</v>
      </c>
    </row>
    <row r="1383" spans="1:15" ht="24" customHeight="1">
      <c r="A1383" s="92" t="s">
        <v>4621</v>
      </c>
      <c r="B1383" s="151" t="s">
        <v>1126</v>
      </c>
      <c r="C1383" s="151" t="s">
        <v>4622</v>
      </c>
      <c r="D1383" s="151" t="s">
        <v>1091</v>
      </c>
      <c r="E1383" s="152" t="s">
        <v>1096</v>
      </c>
      <c r="F1383" s="92" t="s">
        <v>4623</v>
      </c>
      <c r="G1383" s="92" t="s">
        <v>1093</v>
      </c>
      <c r="H1383" s="92" t="s">
        <v>8658</v>
      </c>
      <c r="I1383" s="92" t="s">
        <v>1093</v>
      </c>
      <c r="J1383" s="92" t="s">
        <v>8659</v>
      </c>
      <c r="K1383" s="92" t="s">
        <v>1093</v>
      </c>
      <c r="L1383" s="157">
        <v>898.72127999999998</v>
      </c>
      <c r="M1383" s="92" t="s">
        <v>2711</v>
      </c>
      <c r="N1383" s="157">
        <v>290403378.70131302</v>
      </c>
      <c r="O1383" s="92" t="s">
        <v>8617</v>
      </c>
    </row>
    <row r="1384" spans="1:15" ht="24" customHeight="1">
      <c r="A1384" s="92" t="s">
        <v>4633</v>
      </c>
      <c r="B1384" s="151" t="s">
        <v>1089</v>
      </c>
      <c r="C1384" s="151" t="s">
        <v>4634</v>
      </c>
      <c r="D1384" s="151" t="s">
        <v>1091</v>
      </c>
      <c r="E1384" s="152" t="s">
        <v>1109</v>
      </c>
      <c r="F1384" s="92" t="s">
        <v>3316</v>
      </c>
      <c r="G1384" s="92" t="s">
        <v>1093</v>
      </c>
      <c r="H1384" s="92" t="s">
        <v>4615</v>
      </c>
      <c r="I1384" s="92" t="s">
        <v>1093</v>
      </c>
      <c r="J1384" s="92" t="s">
        <v>8660</v>
      </c>
      <c r="K1384" s="92" t="s">
        <v>1093</v>
      </c>
      <c r="L1384" s="157">
        <v>896.56</v>
      </c>
      <c r="M1384" s="92" t="s">
        <v>2711</v>
      </c>
      <c r="N1384" s="157">
        <v>290404275.26131302</v>
      </c>
      <c r="O1384" s="92" t="s">
        <v>8617</v>
      </c>
    </row>
    <row r="1385" spans="1:15" ht="24" customHeight="1">
      <c r="A1385" s="92" t="s">
        <v>4635</v>
      </c>
      <c r="B1385" s="151" t="s">
        <v>1126</v>
      </c>
      <c r="C1385" s="151" t="s">
        <v>4636</v>
      </c>
      <c r="D1385" s="151" t="s">
        <v>1091</v>
      </c>
      <c r="E1385" s="152" t="s">
        <v>1096</v>
      </c>
      <c r="F1385" s="92" t="s">
        <v>3525</v>
      </c>
      <c r="G1385" s="92" t="s">
        <v>1093</v>
      </c>
      <c r="H1385" s="92" t="s">
        <v>8661</v>
      </c>
      <c r="I1385" s="92" t="s">
        <v>1093</v>
      </c>
      <c r="J1385" s="92" t="s">
        <v>8662</v>
      </c>
      <c r="K1385" s="92" t="s">
        <v>1093</v>
      </c>
      <c r="L1385" s="157">
        <v>889.24</v>
      </c>
      <c r="M1385" s="92" t="s">
        <v>2711</v>
      </c>
      <c r="N1385" s="157">
        <v>290405164.50131297</v>
      </c>
      <c r="O1385" s="92" t="s">
        <v>8617</v>
      </c>
    </row>
    <row r="1386" spans="1:15" ht="24" customHeight="1">
      <c r="A1386" s="92" t="s">
        <v>4773</v>
      </c>
      <c r="B1386" s="151" t="s">
        <v>1101</v>
      </c>
      <c r="C1386" s="151" t="s">
        <v>4774</v>
      </c>
      <c r="D1386" s="151" t="s">
        <v>1091</v>
      </c>
      <c r="E1386" s="152" t="s">
        <v>1160</v>
      </c>
      <c r="F1386" s="92" t="s">
        <v>4775</v>
      </c>
      <c r="G1386" s="92" t="s">
        <v>1093</v>
      </c>
      <c r="H1386" s="92" t="s">
        <v>1901</v>
      </c>
      <c r="I1386" s="92" t="s">
        <v>1093</v>
      </c>
      <c r="J1386" s="92" t="s">
        <v>8663</v>
      </c>
      <c r="K1386" s="92" t="s">
        <v>1093</v>
      </c>
      <c r="L1386" s="157">
        <v>883.29056904000004</v>
      </c>
      <c r="M1386" s="92" t="s">
        <v>2711</v>
      </c>
      <c r="N1386" s="157">
        <v>290406047.79188198</v>
      </c>
      <c r="O1386" s="92" t="s">
        <v>8617</v>
      </c>
    </row>
    <row r="1387" spans="1:15" ht="24" customHeight="1">
      <c r="A1387" s="92" t="s">
        <v>4640</v>
      </c>
      <c r="B1387" s="151" t="s">
        <v>1126</v>
      </c>
      <c r="C1387" s="151" t="s">
        <v>4641</v>
      </c>
      <c r="D1387" s="151" t="s">
        <v>1091</v>
      </c>
      <c r="E1387" s="152" t="s">
        <v>1137</v>
      </c>
      <c r="F1387" s="92" t="s">
        <v>4642</v>
      </c>
      <c r="G1387" s="92" t="s">
        <v>1093</v>
      </c>
      <c r="H1387" s="92" t="s">
        <v>8664</v>
      </c>
      <c r="I1387" s="92" t="s">
        <v>1093</v>
      </c>
      <c r="J1387" s="92" t="s">
        <v>8665</v>
      </c>
      <c r="K1387" s="92" t="s">
        <v>1093</v>
      </c>
      <c r="L1387" s="157">
        <v>882.12509999999997</v>
      </c>
      <c r="M1387" s="92" t="s">
        <v>2711</v>
      </c>
      <c r="N1387" s="157">
        <v>290406929.916982</v>
      </c>
      <c r="O1387" s="92" t="s">
        <v>8617</v>
      </c>
    </row>
    <row r="1388" spans="1:15" ht="36" customHeight="1">
      <c r="A1388" s="92" t="s">
        <v>4643</v>
      </c>
      <c r="B1388" s="151" t="s">
        <v>1126</v>
      </c>
      <c r="C1388" s="151" t="s">
        <v>4644</v>
      </c>
      <c r="D1388" s="151" t="s">
        <v>1091</v>
      </c>
      <c r="E1388" s="152" t="s">
        <v>1096</v>
      </c>
      <c r="F1388" s="92" t="s">
        <v>1520</v>
      </c>
      <c r="G1388" s="92" t="s">
        <v>1093</v>
      </c>
      <c r="H1388" s="92" t="s">
        <v>8666</v>
      </c>
      <c r="I1388" s="92" t="s">
        <v>1093</v>
      </c>
      <c r="J1388" s="92" t="s">
        <v>8667</v>
      </c>
      <c r="K1388" s="92" t="s">
        <v>1093</v>
      </c>
      <c r="L1388" s="157">
        <v>874.8</v>
      </c>
      <c r="M1388" s="92" t="s">
        <v>2711</v>
      </c>
      <c r="N1388" s="157">
        <v>290407804.71698201</v>
      </c>
      <c r="O1388" s="92" t="s">
        <v>8617</v>
      </c>
    </row>
    <row r="1389" spans="1:15" ht="24" customHeight="1">
      <c r="A1389" s="92" t="s">
        <v>4648</v>
      </c>
      <c r="B1389" s="151" t="s">
        <v>1089</v>
      </c>
      <c r="C1389" s="151" t="s">
        <v>4649</v>
      </c>
      <c r="D1389" s="151" t="s">
        <v>1091</v>
      </c>
      <c r="E1389" s="152" t="s">
        <v>1109</v>
      </c>
      <c r="F1389" s="92" t="s">
        <v>4650</v>
      </c>
      <c r="G1389" s="92" t="s">
        <v>1093</v>
      </c>
      <c r="H1389" s="92" t="s">
        <v>8668</v>
      </c>
      <c r="I1389" s="92" t="s">
        <v>1093</v>
      </c>
      <c r="J1389" s="92" t="s">
        <v>8669</v>
      </c>
      <c r="K1389" s="92" t="s">
        <v>1093</v>
      </c>
      <c r="L1389" s="157">
        <v>872.3</v>
      </c>
      <c r="M1389" s="92" t="s">
        <v>2711</v>
      </c>
      <c r="N1389" s="157">
        <v>290408677.01698202</v>
      </c>
      <c r="O1389" s="92" t="s">
        <v>8617</v>
      </c>
    </row>
    <row r="1390" spans="1:15" ht="36" customHeight="1">
      <c r="A1390" s="92" t="s">
        <v>4679</v>
      </c>
      <c r="B1390" s="151" t="s">
        <v>10311</v>
      </c>
      <c r="C1390" s="151" t="s">
        <v>4680</v>
      </c>
      <c r="D1390" s="151" t="s">
        <v>1091</v>
      </c>
      <c r="E1390" s="152" t="s">
        <v>1096</v>
      </c>
      <c r="F1390" s="92" t="s">
        <v>4220</v>
      </c>
      <c r="G1390" s="92" t="s">
        <v>1093</v>
      </c>
      <c r="H1390" s="92" t="s">
        <v>8670</v>
      </c>
      <c r="I1390" s="92" t="s">
        <v>1093</v>
      </c>
      <c r="J1390" s="92" t="s">
        <v>8671</v>
      </c>
      <c r="K1390" s="92" t="s">
        <v>1093</v>
      </c>
      <c r="L1390" s="157">
        <v>871.92</v>
      </c>
      <c r="M1390" s="92" t="s">
        <v>2711</v>
      </c>
      <c r="N1390" s="157">
        <v>290409548.93698198</v>
      </c>
      <c r="O1390" s="92" t="s">
        <v>8617</v>
      </c>
    </row>
    <row r="1391" spans="1:15" ht="60" customHeight="1">
      <c r="A1391" s="92" t="s">
        <v>4652</v>
      </c>
      <c r="B1391" s="151" t="s">
        <v>1089</v>
      </c>
      <c r="C1391" s="151" t="s">
        <v>4391</v>
      </c>
      <c r="D1391" s="151" t="s">
        <v>1091</v>
      </c>
      <c r="E1391" s="152" t="s">
        <v>1160</v>
      </c>
      <c r="F1391" s="92" t="s">
        <v>4392</v>
      </c>
      <c r="G1391" s="92" t="s">
        <v>1093</v>
      </c>
      <c r="H1391" s="92" t="s">
        <v>8672</v>
      </c>
      <c r="I1391" s="92" t="s">
        <v>1093</v>
      </c>
      <c r="J1391" s="92" t="s">
        <v>8673</v>
      </c>
      <c r="K1391" s="92" t="s">
        <v>1093</v>
      </c>
      <c r="L1391" s="157">
        <v>870</v>
      </c>
      <c r="M1391" s="92" t="s">
        <v>2711</v>
      </c>
      <c r="N1391" s="157">
        <v>290410418.93698198</v>
      </c>
      <c r="O1391" s="92" t="s">
        <v>8617</v>
      </c>
    </row>
    <row r="1392" spans="1:15" ht="24" customHeight="1">
      <c r="A1392" s="92" t="s">
        <v>4654</v>
      </c>
      <c r="B1392" s="151" t="s">
        <v>1089</v>
      </c>
      <c r="C1392" s="151" t="s">
        <v>4394</v>
      </c>
      <c r="D1392" s="151" t="s">
        <v>1091</v>
      </c>
      <c r="E1392" s="152" t="s">
        <v>1160</v>
      </c>
      <c r="F1392" s="92" t="s">
        <v>4392</v>
      </c>
      <c r="G1392" s="92" t="s">
        <v>1093</v>
      </c>
      <c r="H1392" s="92" t="s">
        <v>8672</v>
      </c>
      <c r="I1392" s="92" t="s">
        <v>1093</v>
      </c>
      <c r="J1392" s="92" t="s">
        <v>8673</v>
      </c>
      <c r="K1392" s="92" t="s">
        <v>1093</v>
      </c>
      <c r="L1392" s="157">
        <v>870</v>
      </c>
      <c r="M1392" s="92" t="s">
        <v>2711</v>
      </c>
      <c r="N1392" s="157">
        <v>290411288.93698198</v>
      </c>
      <c r="O1392" s="92" t="s">
        <v>8617</v>
      </c>
    </row>
    <row r="1393" spans="1:15" ht="24" customHeight="1">
      <c r="A1393" s="92" t="s">
        <v>4655</v>
      </c>
      <c r="B1393" s="151" t="s">
        <v>1089</v>
      </c>
      <c r="C1393" s="151" t="s">
        <v>4397</v>
      </c>
      <c r="D1393" s="151" t="s">
        <v>1091</v>
      </c>
      <c r="E1393" s="152" t="s">
        <v>1160</v>
      </c>
      <c r="F1393" s="92" t="s">
        <v>4392</v>
      </c>
      <c r="G1393" s="92" t="s">
        <v>1093</v>
      </c>
      <c r="H1393" s="92" t="s">
        <v>8672</v>
      </c>
      <c r="I1393" s="92" t="s">
        <v>1093</v>
      </c>
      <c r="J1393" s="92" t="s">
        <v>8673</v>
      </c>
      <c r="K1393" s="92" t="s">
        <v>1093</v>
      </c>
      <c r="L1393" s="157">
        <v>870</v>
      </c>
      <c r="M1393" s="92" t="s">
        <v>2711</v>
      </c>
      <c r="N1393" s="157">
        <v>290412158.93698198</v>
      </c>
      <c r="O1393" s="92" t="s">
        <v>8617</v>
      </c>
    </row>
    <row r="1394" spans="1:15" ht="24" customHeight="1">
      <c r="A1394" s="92" t="s">
        <v>4656</v>
      </c>
      <c r="B1394" s="151" t="s">
        <v>1126</v>
      </c>
      <c r="C1394" s="151" t="s">
        <v>4657</v>
      </c>
      <c r="D1394" s="151" t="s">
        <v>1091</v>
      </c>
      <c r="E1394" s="152" t="s">
        <v>1096</v>
      </c>
      <c r="F1394" s="92" t="s">
        <v>2499</v>
      </c>
      <c r="G1394" s="92" t="s">
        <v>1093</v>
      </c>
      <c r="H1394" s="92" t="s">
        <v>8674</v>
      </c>
      <c r="I1394" s="92" t="s">
        <v>1093</v>
      </c>
      <c r="J1394" s="92" t="s">
        <v>8675</v>
      </c>
      <c r="K1394" s="92" t="s">
        <v>1093</v>
      </c>
      <c r="L1394" s="157">
        <v>867.28</v>
      </c>
      <c r="M1394" s="92" t="s">
        <v>2711</v>
      </c>
      <c r="N1394" s="157">
        <v>290413026.21698201</v>
      </c>
      <c r="O1394" s="92" t="s">
        <v>8617</v>
      </c>
    </row>
    <row r="1395" spans="1:15" ht="36" customHeight="1">
      <c r="A1395" s="92" t="s">
        <v>4658</v>
      </c>
      <c r="B1395" s="151" t="s">
        <v>1558</v>
      </c>
      <c r="C1395" s="151" t="s">
        <v>4659</v>
      </c>
      <c r="D1395" s="151" t="s">
        <v>1091</v>
      </c>
      <c r="E1395" s="152" t="s">
        <v>1096</v>
      </c>
      <c r="F1395" s="92" t="s">
        <v>2014</v>
      </c>
      <c r="G1395" s="92" t="s">
        <v>1093</v>
      </c>
      <c r="H1395" s="92" t="s">
        <v>8676</v>
      </c>
      <c r="I1395" s="92" t="s">
        <v>1093</v>
      </c>
      <c r="J1395" s="92" t="s">
        <v>8677</v>
      </c>
      <c r="K1395" s="92" t="s">
        <v>1093</v>
      </c>
      <c r="L1395" s="157">
        <v>865.44</v>
      </c>
      <c r="M1395" s="92" t="s">
        <v>2711</v>
      </c>
      <c r="N1395" s="157">
        <v>290413891.656982</v>
      </c>
      <c r="O1395" s="92" t="s">
        <v>8617</v>
      </c>
    </row>
    <row r="1396" spans="1:15" ht="24" customHeight="1">
      <c r="A1396" s="92" t="s">
        <v>1052</v>
      </c>
      <c r="B1396" s="151" t="s">
        <v>1126</v>
      </c>
      <c r="C1396" s="151" t="s">
        <v>480</v>
      </c>
      <c r="D1396" s="151" t="s">
        <v>1127</v>
      </c>
      <c r="E1396" s="152" t="s">
        <v>254</v>
      </c>
      <c r="F1396" s="92" t="s">
        <v>1053</v>
      </c>
      <c r="G1396" s="92" t="s">
        <v>1093</v>
      </c>
      <c r="H1396" s="92" t="s">
        <v>8678</v>
      </c>
      <c r="I1396" s="92" t="s">
        <v>1093</v>
      </c>
      <c r="J1396" s="92" t="s">
        <v>8679</v>
      </c>
      <c r="K1396" s="92" t="s">
        <v>1093</v>
      </c>
      <c r="L1396" s="157">
        <v>861.45763199999999</v>
      </c>
      <c r="M1396" s="92" t="s">
        <v>2711</v>
      </c>
      <c r="N1396" s="157">
        <v>290414753.11461401</v>
      </c>
      <c r="O1396" s="92" t="s">
        <v>8617</v>
      </c>
    </row>
    <row r="1397" spans="1:15" ht="24" customHeight="1">
      <c r="A1397" s="92" t="s">
        <v>4660</v>
      </c>
      <c r="B1397" s="151" t="s">
        <v>10311</v>
      </c>
      <c r="C1397" s="151" t="s">
        <v>4661</v>
      </c>
      <c r="D1397" s="151" t="s">
        <v>1091</v>
      </c>
      <c r="E1397" s="152" t="s">
        <v>1195</v>
      </c>
      <c r="F1397" s="92" t="s">
        <v>2479</v>
      </c>
      <c r="G1397" s="92" t="s">
        <v>1093</v>
      </c>
      <c r="H1397" s="92" t="s">
        <v>8680</v>
      </c>
      <c r="I1397" s="92" t="s">
        <v>1093</v>
      </c>
      <c r="J1397" s="92" t="s">
        <v>8681</v>
      </c>
      <c r="K1397" s="92" t="s">
        <v>1093</v>
      </c>
      <c r="L1397" s="157">
        <v>843.84</v>
      </c>
      <c r="M1397" s="92" t="s">
        <v>2711</v>
      </c>
      <c r="N1397" s="157">
        <v>290415596.95461398</v>
      </c>
      <c r="O1397" s="92" t="s">
        <v>8617</v>
      </c>
    </row>
    <row r="1398" spans="1:15" ht="36" customHeight="1">
      <c r="A1398" s="92" t="s">
        <v>4672</v>
      </c>
      <c r="B1398" s="151" t="s">
        <v>1089</v>
      </c>
      <c r="C1398" s="151" t="s">
        <v>4673</v>
      </c>
      <c r="D1398" s="151" t="s">
        <v>513</v>
      </c>
      <c r="E1398" s="152" t="s">
        <v>1096</v>
      </c>
      <c r="F1398" s="92" t="s">
        <v>4674</v>
      </c>
      <c r="G1398" s="92" t="s">
        <v>534</v>
      </c>
      <c r="H1398" s="92" t="s">
        <v>8682</v>
      </c>
      <c r="I1398" s="92" t="s">
        <v>8682</v>
      </c>
      <c r="J1398" s="92" t="s">
        <v>8683</v>
      </c>
      <c r="K1398" s="92" t="s">
        <v>1217</v>
      </c>
      <c r="L1398" s="157">
        <v>840</v>
      </c>
      <c r="M1398" s="92" t="s">
        <v>2711</v>
      </c>
      <c r="N1398" s="157">
        <v>290416436.95461398</v>
      </c>
      <c r="O1398" s="92" t="s">
        <v>8617</v>
      </c>
    </row>
    <row r="1399" spans="1:15" ht="24" customHeight="1">
      <c r="A1399" s="92" t="s">
        <v>4669</v>
      </c>
      <c r="B1399" s="151" t="s">
        <v>1126</v>
      </c>
      <c r="C1399" s="151" t="s">
        <v>4670</v>
      </c>
      <c r="D1399" s="151" t="s">
        <v>1091</v>
      </c>
      <c r="E1399" s="152" t="s">
        <v>1096</v>
      </c>
      <c r="F1399" s="92" t="s">
        <v>4671</v>
      </c>
      <c r="G1399" s="92" t="s">
        <v>1093</v>
      </c>
      <c r="H1399" s="92" t="s">
        <v>1730</v>
      </c>
      <c r="I1399" s="92" t="s">
        <v>1093</v>
      </c>
      <c r="J1399" s="92" t="s">
        <v>8685</v>
      </c>
      <c r="K1399" s="92" t="s">
        <v>1093</v>
      </c>
      <c r="L1399" s="157">
        <v>838.66706599999998</v>
      </c>
      <c r="M1399" s="92" t="s">
        <v>2711</v>
      </c>
      <c r="N1399" s="157">
        <v>290417275.62168002</v>
      </c>
      <c r="O1399" s="92" t="s">
        <v>8617</v>
      </c>
    </row>
    <row r="1400" spans="1:15" ht="24" customHeight="1">
      <c r="A1400" s="92" t="s">
        <v>4676</v>
      </c>
      <c r="B1400" s="151" t="s">
        <v>1126</v>
      </c>
      <c r="C1400" s="151" t="s">
        <v>4677</v>
      </c>
      <c r="D1400" s="151" t="s">
        <v>513</v>
      </c>
      <c r="E1400" s="152" t="s">
        <v>254</v>
      </c>
      <c r="F1400" s="92" t="s">
        <v>4678</v>
      </c>
      <c r="G1400" s="92" t="s">
        <v>1093</v>
      </c>
      <c r="H1400" s="92" t="s">
        <v>3801</v>
      </c>
      <c r="I1400" s="92" t="s">
        <v>1093</v>
      </c>
      <c r="J1400" s="92" t="s">
        <v>8686</v>
      </c>
      <c r="K1400" s="92" t="s">
        <v>1093</v>
      </c>
      <c r="L1400" s="157">
        <v>837.50191056000006</v>
      </c>
      <c r="M1400" s="92" t="s">
        <v>2711</v>
      </c>
      <c r="N1400" s="157">
        <v>290418113.12359101</v>
      </c>
      <c r="O1400" s="92" t="s">
        <v>8617</v>
      </c>
    </row>
    <row r="1401" spans="1:15" ht="24" customHeight="1">
      <c r="A1401" s="92" t="s">
        <v>4682</v>
      </c>
      <c r="B1401" s="151" t="s">
        <v>1126</v>
      </c>
      <c r="C1401" s="151" t="s">
        <v>4683</v>
      </c>
      <c r="D1401" s="151" t="s">
        <v>1091</v>
      </c>
      <c r="E1401" s="152" t="s">
        <v>1096</v>
      </c>
      <c r="F1401" s="92" t="s">
        <v>4544</v>
      </c>
      <c r="G1401" s="92" t="s">
        <v>1093</v>
      </c>
      <c r="H1401" s="92" t="s">
        <v>8687</v>
      </c>
      <c r="I1401" s="92" t="s">
        <v>1093</v>
      </c>
      <c r="J1401" s="92" t="s">
        <v>8688</v>
      </c>
      <c r="K1401" s="92" t="s">
        <v>1093</v>
      </c>
      <c r="L1401" s="157">
        <v>826.54</v>
      </c>
      <c r="M1401" s="92" t="s">
        <v>2711</v>
      </c>
      <c r="N1401" s="157">
        <v>290418939.66359103</v>
      </c>
      <c r="O1401" s="92" t="s">
        <v>8617</v>
      </c>
    </row>
    <row r="1402" spans="1:15" ht="24" customHeight="1">
      <c r="A1402" s="92" t="s">
        <v>4685</v>
      </c>
      <c r="B1402" s="151" t="s">
        <v>1089</v>
      </c>
      <c r="C1402" s="151" t="s">
        <v>4646</v>
      </c>
      <c r="D1402" s="151" t="s">
        <v>1091</v>
      </c>
      <c r="E1402" s="152" t="s">
        <v>1109</v>
      </c>
      <c r="F1402" s="92" t="s">
        <v>4647</v>
      </c>
      <c r="G1402" s="92" t="s">
        <v>1093</v>
      </c>
      <c r="H1402" s="92" t="s">
        <v>7974</v>
      </c>
      <c r="I1402" s="92" t="s">
        <v>1093</v>
      </c>
      <c r="J1402" s="92" t="s">
        <v>8689</v>
      </c>
      <c r="K1402" s="92" t="s">
        <v>1093</v>
      </c>
      <c r="L1402" s="157">
        <v>824.98</v>
      </c>
      <c r="M1402" s="92" t="s">
        <v>2711</v>
      </c>
      <c r="N1402" s="157">
        <v>290419764.64359099</v>
      </c>
      <c r="O1402" s="92" t="s">
        <v>8617</v>
      </c>
    </row>
    <row r="1403" spans="1:15" ht="48" customHeight="1">
      <c r="A1403" s="92" t="s">
        <v>4645</v>
      </c>
      <c r="B1403" s="151" t="s">
        <v>1089</v>
      </c>
      <c r="C1403" s="151" t="s">
        <v>4646</v>
      </c>
      <c r="D1403" s="151" t="s">
        <v>1095</v>
      </c>
      <c r="E1403" s="152" t="s">
        <v>1109</v>
      </c>
      <c r="F1403" s="92" t="s">
        <v>4647</v>
      </c>
      <c r="G1403" s="92" t="s">
        <v>1093</v>
      </c>
      <c r="H1403" s="92" t="s">
        <v>7974</v>
      </c>
      <c r="I1403" s="92" t="s">
        <v>1093</v>
      </c>
      <c r="J1403" s="92" t="s">
        <v>8689</v>
      </c>
      <c r="K1403" s="92" t="s">
        <v>1093</v>
      </c>
      <c r="L1403" s="157">
        <v>824.98</v>
      </c>
      <c r="M1403" s="92" t="s">
        <v>2711</v>
      </c>
      <c r="N1403" s="157">
        <v>290420589.62359101</v>
      </c>
      <c r="O1403" s="92" t="s">
        <v>8617</v>
      </c>
    </row>
    <row r="1404" spans="1:15" ht="24" customHeight="1">
      <c r="A1404" s="92" t="s">
        <v>4760</v>
      </c>
      <c r="B1404" s="151" t="s">
        <v>1101</v>
      </c>
      <c r="C1404" s="151" t="s">
        <v>4761</v>
      </c>
      <c r="D1404" s="151" t="s">
        <v>1091</v>
      </c>
      <c r="E1404" s="152" t="s">
        <v>1167</v>
      </c>
      <c r="F1404" s="92" t="s">
        <v>8690</v>
      </c>
      <c r="G1404" s="92" t="s">
        <v>1093</v>
      </c>
      <c r="H1404" s="92" t="s">
        <v>8691</v>
      </c>
      <c r="I1404" s="92" t="s">
        <v>1093</v>
      </c>
      <c r="J1404" s="92" t="s">
        <v>8692</v>
      </c>
      <c r="K1404" s="92" t="s">
        <v>1093</v>
      </c>
      <c r="L1404" s="157">
        <v>824.15941155713995</v>
      </c>
      <c r="M1404" s="92" t="s">
        <v>2711</v>
      </c>
      <c r="N1404" s="157">
        <v>290421413.78300297</v>
      </c>
      <c r="O1404" s="92" t="s">
        <v>8617</v>
      </c>
    </row>
    <row r="1405" spans="1:15" ht="24" customHeight="1">
      <c r="A1405" s="92" t="s">
        <v>4686</v>
      </c>
      <c r="B1405" s="151" t="s">
        <v>1089</v>
      </c>
      <c r="C1405" s="151" t="s">
        <v>4687</v>
      </c>
      <c r="D1405" s="151" t="s">
        <v>1091</v>
      </c>
      <c r="E1405" s="152" t="s">
        <v>6568</v>
      </c>
      <c r="F1405" s="92" t="s">
        <v>1119</v>
      </c>
      <c r="G1405" s="92" t="s">
        <v>1093</v>
      </c>
      <c r="H1405" s="92" t="s">
        <v>8693</v>
      </c>
      <c r="I1405" s="92" t="s">
        <v>1093</v>
      </c>
      <c r="J1405" s="92" t="s">
        <v>8694</v>
      </c>
      <c r="K1405" s="92" t="s">
        <v>1093</v>
      </c>
      <c r="L1405" s="157">
        <v>821.5</v>
      </c>
      <c r="M1405" s="92" t="s">
        <v>2711</v>
      </c>
      <c r="N1405" s="157">
        <v>290422235.28300297</v>
      </c>
      <c r="O1405" s="92" t="s">
        <v>8684</v>
      </c>
    </row>
    <row r="1406" spans="1:15" ht="24" customHeight="1">
      <c r="A1406" s="92" t="s">
        <v>4162</v>
      </c>
      <c r="B1406" s="151" t="s">
        <v>1558</v>
      </c>
      <c r="C1406" s="151" t="s">
        <v>4163</v>
      </c>
      <c r="D1406" s="151" t="s">
        <v>1091</v>
      </c>
      <c r="E1406" s="152" t="s">
        <v>1131</v>
      </c>
      <c r="F1406" s="92" t="s">
        <v>10051</v>
      </c>
      <c r="G1406" s="92" t="s">
        <v>1093</v>
      </c>
      <c r="H1406" s="92" t="s">
        <v>8695</v>
      </c>
      <c r="I1406" s="92" t="s">
        <v>1093</v>
      </c>
      <c r="J1406" s="92" t="s">
        <v>10052</v>
      </c>
      <c r="K1406" s="92" t="s">
        <v>1093</v>
      </c>
      <c r="L1406" s="157">
        <v>821.39394679999998</v>
      </c>
      <c r="M1406" s="92" t="s">
        <v>2711</v>
      </c>
      <c r="N1406" s="157">
        <v>290423056.67694998</v>
      </c>
      <c r="O1406" s="92" t="s">
        <v>8684</v>
      </c>
    </row>
    <row r="1407" spans="1:15" ht="24" customHeight="1">
      <c r="A1407" s="92" t="s">
        <v>4688</v>
      </c>
      <c r="B1407" s="151" t="s">
        <v>1126</v>
      </c>
      <c r="C1407" s="151" t="s">
        <v>4689</v>
      </c>
      <c r="D1407" s="151" t="s">
        <v>1091</v>
      </c>
      <c r="E1407" s="152" t="s">
        <v>1195</v>
      </c>
      <c r="F1407" s="92" t="s">
        <v>4690</v>
      </c>
      <c r="G1407" s="92" t="s">
        <v>1093</v>
      </c>
      <c r="H1407" s="92" t="s">
        <v>8696</v>
      </c>
      <c r="I1407" s="92" t="s">
        <v>1093</v>
      </c>
      <c r="J1407" s="92" t="s">
        <v>8697</v>
      </c>
      <c r="K1407" s="92" t="s">
        <v>1093</v>
      </c>
      <c r="L1407" s="157">
        <v>811.79280000000006</v>
      </c>
      <c r="M1407" s="92" t="s">
        <v>2711</v>
      </c>
      <c r="N1407" s="157">
        <v>290423868.46974999</v>
      </c>
      <c r="O1407" s="92" t="s">
        <v>8684</v>
      </c>
    </row>
    <row r="1408" spans="1:15" ht="24" customHeight="1">
      <c r="A1408" s="92" t="s">
        <v>4725</v>
      </c>
      <c r="B1408" s="151" t="s">
        <v>1101</v>
      </c>
      <c r="C1408" s="151" t="s">
        <v>4726</v>
      </c>
      <c r="D1408" s="151" t="s">
        <v>1091</v>
      </c>
      <c r="E1408" s="152" t="s">
        <v>1109</v>
      </c>
      <c r="F1408" s="92" t="s">
        <v>4727</v>
      </c>
      <c r="G1408" s="92" t="s">
        <v>1093</v>
      </c>
      <c r="H1408" s="92" t="s">
        <v>8698</v>
      </c>
      <c r="I1408" s="92" t="s">
        <v>1093</v>
      </c>
      <c r="J1408" s="92" t="s">
        <v>8699</v>
      </c>
      <c r="K1408" s="92" t="s">
        <v>1093</v>
      </c>
      <c r="L1408" s="157">
        <v>811.44979999999998</v>
      </c>
      <c r="M1408" s="92" t="s">
        <v>2711</v>
      </c>
      <c r="N1408" s="157">
        <v>290424679.91955</v>
      </c>
      <c r="O1408" s="92" t="s">
        <v>8684</v>
      </c>
    </row>
    <row r="1409" spans="1:15" ht="24" customHeight="1">
      <c r="A1409" s="92" t="s">
        <v>4637</v>
      </c>
      <c r="B1409" s="151" t="s">
        <v>1921</v>
      </c>
      <c r="C1409" s="151" t="s">
        <v>4638</v>
      </c>
      <c r="D1409" s="151" t="s">
        <v>1091</v>
      </c>
      <c r="E1409" s="152" t="s">
        <v>1160</v>
      </c>
      <c r="F1409" s="92" t="s">
        <v>4639</v>
      </c>
      <c r="G1409" s="92" t="s">
        <v>1093</v>
      </c>
      <c r="H1409" s="92" t="s">
        <v>8700</v>
      </c>
      <c r="I1409" s="92" t="s">
        <v>1093</v>
      </c>
      <c r="J1409" s="92" t="s">
        <v>8701</v>
      </c>
      <c r="K1409" s="92" t="s">
        <v>1093</v>
      </c>
      <c r="L1409" s="157">
        <v>810</v>
      </c>
      <c r="M1409" s="92" t="s">
        <v>2711</v>
      </c>
      <c r="N1409" s="157">
        <v>290425489.91955</v>
      </c>
      <c r="O1409" s="92" t="s">
        <v>8684</v>
      </c>
    </row>
    <row r="1410" spans="1:15" ht="24" customHeight="1">
      <c r="A1410" s="92" t="s">
        <v>4696</v>
      </c>
      <c r="B1410" s="151" t="s">
        <v>1089</v>
      </c>
      <c r="C1410" s="151" t="s">
        <v>4697</v>
      </c>
      <c r="D1410" s="151" t="s">
        <v>1091</v>
      </c>
      <c r="E1410" s="152" t="s">
        <v>6568</v>
      </c>
      <c r="F1410" s="92" t="s">
        <v>1605</v>
      </c>
      <c r="G1410" s="92" t="s">
        <v>1093</v>
      </c>
      <c r="H1410" s="92" t="s">
        <v>8702</v>
      </c>
      <c r="I1410" s="92" t="s">
        <v>1093</v>
      </c>
      <c r="J1410" s="92" t="s">
        <v>8703</v>
      </c>
      <c r="K1410" s="92" t="s">
        <v>1093</v>
      </c>
      <c r="L1410" s="157">
        <v>808.02</v>
      </c>
      <c r="M1410" s="92" t="s">
        <v>2711</v>
      </c>
      <c r="N1410" s="157">
        <v>290426297.93954998</v>
      </c>
      <c r="O1410" s="92" t="s">
        <v>8684</v>
      </c>
    </row>
    <row r="1411" spans="1:15" ht="84" customHeight="1">
      <c r="A1411" s="92" t="s">
        <v>4698</v>
      </c>
      <c r="B1411" s="151" t="s">
        <v>1126</v>
      </c>
      <c r="C1411" s="151" t="s">
        <v>4699</v>
      </c>
      <c r="D1411" s="151" t="s">
        <v>1091</v>
      </c>
      <c r="E1411" s="152" t="s">
        <v>1195</v>
      </c>
      <c r="F1411" s="92" t="s">
        <v>4700</v>
      </c>
      <c r="G1411" s="92" t="s">
        <v>1093</v>
      </c>
      <c r="H1411" s="92" t="s">
        <v>8704</v>
      </c>
      <c r="I1411" s="92" t="s">
        <v>1093</v>
      </c>
      <c r="J1411" s="92" t="s">
        <v>8705</v>
      </c>
      <c r="K1411" s="92" t="s">
        <v>1093</v>
      </c>
      <c r="L1411" s="157">
        <v>806.11594000000002</v>
      </c>
      <c r="M1411" s="92" t="s">
        <v>2711</v>
      </c>
      <c r="N1411" s="157">
        <v>290427104.05549002</v>
      </c>
      <c r="O1411" s="92" t="s">
        <v>8684</v>
      </c>
    </row>
    <row r="1412" spans="1:15" ht="24" customHeight="1">
      <c r="A1412" s="92" t="s">
        <v>1054</v>
      </c>
      <c r="B1412" s="151" t="s">
        <v>1126</v>
      </c>
      <c r="C1412" s="151" t="s">
        <v>262</v>
      </c>
      <c r="D1412" s="151" t="s">
        <v>1127</v>
      </c>
      <c r="E1412" s="152" t="s">
        <v>254</v>
      </c>
      <c r="F1412" s="92" t="s">
        <v>8706</v>
      </c>
      <c r="G1412" s="92" t="s">
        <v>1093</v>
      </c>
      <c r="H1412" s="92" t="s">
        <v>8707</v>
      </c>
      <c r="I1412" s="92" t="s">
        <v>1093</v>
      </c>
      <c r="J1412" s="92" t="s">
        <v>8708</v>
      </c>
      <c r="K1412" s="92" t="s">
        <v>1093</v>
      </c>
      <c r="L1412" s="157">
        <v>805.77370702799999</v>
      </c>
      <c r="M1412" s="92" t="s">
        <v>2711</v>
      </c>
      <c r="N1412" s="157">
        <v>290427909.82919699</v>
      </c>
      <c r="O1412" s="92" t="s">
        <v>8684</v>
      </c>
    </row>
    <row r="1413" spans="1:15" ht="24" customHeight="1">
      <c r="A1413" s="92" t="s">
        <v>4662</v>
      </c>
      <c r="B1413" s="151" t="s">
        <v>1089</v>
      </c>
      <c r="C1413" s="151" t="s">
        <v>4663</v>
      </c>
      <c r="D1413" s="151" t="s">
        <v>1095</v>
      </c>
      <c r="E1413" s="152" t="s">
        <v>1137</v>
      </c>
      <c r="F1413" s="92" t="s">
        <v>4664</v>
      </c>
      <c r="G1413" s="92" t="s">
        <v>1093</v>
      </c>
      <c r="H1413" s="92" t="s">
        <v>8709</v>
      </c>
      <c r="I1413" s="92" t="s">
        <v>1093</v>
      </c>
      <c r="J1413" s="92" t="s">
        <v>8710</v>
      </c>
      <c r="K1413" s="92" t="s">
        <v>1093</v>
      </c>
      <c r="L1413" s="157">
        <v>804.67550000000006</v>
      </c>
      <c r="M1413" s="92" t="s">
        <v>2711</v>
      </c>
      <c r="N1413" s="157">
        <v>290428714.50469702</v>
      </c>
      <c r="O1413" s="92" t="s">
        <v>8684</v>
      </c>
    </row>
    <row r="1414" spans="1:15" ht="24" customHeight="1">
      <c r="A1414" s="92" t="s">
        <v>4704</v>
      </c>
      <c r="B1414" s="151" t="s">
        <v>1126</v>
      </c>
      <c r="C1414" s="151" t="s">
        <v>4705</v>
      </c>
      <c r="D1414" s="151" t="s">
        <v>1091</v>
      </c>
      <c r="E1414" s="152" t="s">
        <v>1195</v>
      </c>
      <c r="F1414" s="92" t="s">
        <v>4706</v>
      </c>
      <c r="G1414" s="92" t="s">
        <v>1093</v>
      </c>
      <c r="H1414" s="92" t="s">
        <v>8711</v>
      </c>
      <c r="I1414" s="92" t="s">
        <v>1093</v>
      </c>
      <c r="J1414" s="92" t="s">
        <v>8712</v>
      </c>
      <c r="K1414" s="92" t="s">
        <v>1093</v>
      </c>
      <c r="L1414" s="157">
        <v>804.01</v>
      </c>
      <c r="M1414" s="92" t="s">
        <v>2711</v>
      </c>
      <c r="N1414" s="157">
        <v>290429518.51469702</v>
      </c>
      <c r="O1414" s="92" t="s">
        <v>8684</v>
      </c>
    </row>
    <row r="1415" spans="1:15" ht="48" customHeight="1">
      <c r="A1415" s="92" t="s">
        <v>4712</v>
      </c>
      <c r="B1415" s="151" t="s">
        <v>1126</v>
      </c>
      <c r="C1415" s="151" t="s">
        <v>4713</v>
      </c>
      <c r="D1415" s="151" t="s">
        <v>1091</v>
      </c>
      <c r="E1415" s="152" t="s">
        <v>1195</v>
      </c>
      <c r="F1415" s="92" t="s">
        <v>4714</v>
      </c>
      <c r="G1415" s="92" t="s">
        <v>1093</v>
      </c>
      <c r="H1415" s="92" t="s">
        <v>8713</v>
      </c>
      <c r="I1415" s="92" t="s">
        <v>1093</v>
      </c>
      <c r="J1415" s="92" t="s">
        <v>8714</v>
      </c>
      <c r="K1415" s="92" t="s">
        <v>1093</v>
      </c>
      <c r="L1415" s="157">
        <v>803.05816800000002</v>
      </c>
      <c r="M1415" s="92" t="s">
        <v>2711</v>
      </c>
      <c r="N1415" s="157">
        <v>290430321.57286501</v>
      </c>
      <c r="O1415" s="92" t="s">
        <v>8684</v>
      </c>
    </row>
    <row r="1416" spans="1:15" ht="24" customHeight="1">
      <c r="A1416" s="92" t="s">
        <v>4707</v>
      </c>
      <c r="B1416" s="151" t="s">
        <v>1126</v>
      </c>
      <c r="C1416" s="151" t="s">
        <v>4708</v>
      </c>
      <c r="D1416" s="151" t="s">
        <v>1091</v>
      </c>
      <c r="E1416" s="152" t="s">
        <v>1096</v>
      </c>
      <c r="F1416" s="92" t="s">
        <v>4709</v>
      </c>
      <c r="G1416" s="92" t="s">
        <v>1093</v>
      </c>
      <c r="H1416" s="92" t="s">
        <v>8715</v>
      </c>
      <c r="I1416" s="92" t="s">
        <v>1093</v>
      </c>
      <c r="J1416" s="92" t="s">
        <v>8716</v>
      </c>
      <c r="K1416" s="92" t="s">
        <v>1093</v>
      </c>
      <c r="L1416" s="157">
        <v>802.33212500000002</v>
      </c>
      <c r="M1416" s="92" t="s">
        <v>2711</v>
      </c>
      <c r="N1416" s="157">
        <v>290431123.90499002</v>
      </c>
      <c r="O1416" s="92" t="s">
        <v>8684</v>
      </c>
    </row>
    <row r="1417" spans="1:15" ht="24" customHeight="1">
      <c r="A1417" s="92" t="s">
        <v>4710</v>
      </c>
      <c r="B1417" s="151" t="s">
        <v>1126</v>
      </c>
      <c r="C1417" s="151" t="s">
        <v>4711</v>
      </c>
      <c r="D1417" s="151" t="s">
        <v>1091</v>
      </c>
      <c r="E1417" s="152" t="s">
        <v>1096</v>
      </c>
      <c r="F1417" s="92" t="s">
        <v>1157</v>
      </c>
      <c r="G1417" s="92" t="s">
        <v>1093</v>
      </c>
      <c r="H1417" s="92" t="s">
        <v>8717</v>
      </c>
      <c r="I1417" s="92" t="s">
        <v>1093</v>
      </c>
      <c r="J1417" s="92" t="s">
        <v>8718</v>
      </c>
      <c r="K1417" s="92" t="s">
        <v>1093</v>
      </c>
      <c r="L1417" s="157">
        <v>801.6</v>
      </c>
      <c r="M1417" s="92" t="s">
        <v>2711</v>
      </c>
      <c r="N1417" s="157">
        <v>290431925.50498998</v>
      </c>
      <c r="O1417" s="92" t="s">
        <v>8684</v>
      </c>
    </row>
    <row r="1418" spans="1:15" ht="24" customHeight="1">
      <c r="A1418" s="92" t="s">
        <v>4665</v>
      </c>
      <c r="B1418" s="151" t="s">
        <v>1089</v>
      </c>
      <c r="C1418" s="151" t="s">
        <v>2151</v>
      </c>
      <c r="D1418" s="151" t="s">
        <v>1095</v>
      </c>
      <c r="E1418" s="152" t="s">
        <v>1109</v>
      </c>
      <c r="F1418" s="92" t="s">
        <v>2152</v>
      </c>
      <c r="G1418" s="92" t="s">
        <v>1093</v>
      </c>
      <c r="H1418" s="92" t="s">
        <v>8719</v>
      </c>
      <c r="I1418" s="92" t="s">
        <v>1093</v>
      </c>
      <c r="J1418" s="92" t="s">
        <v>8720</v>
      </c>
      <c r="K1418" s="92" t="s">
        <v>1093</v>
      </c>
      <c r="L1418" s="157">
        <v>798</v>
      </c>
      <c r="M1418" s="92" t="s">
        <v>2711</v>
      </c>
      <c r="N1418" s="157">
        <v>290432723.50498998</v>
      </c>
      <c r="O1418" s="92" t="s">
        <v>8684</v>
      </c>
    </row>
    <row r="1419" spans="1:15" ht="60" customHeight="1">
      <c r="A1419" s="92" t="s">
        <v>4716</v>
      </c>
      <c r="B1419" s="151" t="s">
        <v>1921</v>
      </c>
      <c r="C1419" s="151" t="s">
        <v>4717</v>
      </c>
      <c r="D1419" s="151" t="s">
        <v>1091</v>
      </c>
      <c r="E1419" s="152" t="s">
        <v>1131</v>
      </c>
      <c r="F1419" s="92" t="s">
        <v>4718</v>
      </c>
      <c r="G1419" s="92" t="s">
        <v>1093</v>
      </c>
      <c r="H1419" s="92" t="s">
        <v>8721</v>
      </c>
      <c r="I1419" s="92" t="s">
        <v>1093</v>
      </c>
      <c r="J1419" s="92" t="s">
        <v>8722</v>
      </c>
      <c r="K1419" s="92" t="s">
        <v>1093</v>
      </c>
      <c r="L1419" s="157">
        <v>791.04</v>
      </c>
      <c r="M1419" s="92" t="s">
        <v>2711</v>
      </c>
      <c r="N1419" s="157">
        <v>290433514.54499</v>
      </c>
      <c r="O1419" s="92" t="s">
        <v>8684</v>
      </c>
    </row>
    <row r="1420" spans="1:15" ht="108" customHeight="1">
      <c r="A1420" s="92" t="s">
        <v>4723</v>
      </c>
      <c r="B1420" s="151" t="s">
        <v>1126</v>
      </c>
      <c r="C1420" s="151" t="s">
        <v>4724</v>
      </c>
      <c r="D1420" s="151" t="s">
        <v>1091</v>
      </c>
      <c r="E1420" s="152" t="s">
        <v>1096</v>
      </c>
      <c r="F1420" s="92" t="s">
        <v>1520</v>
      </c>
      <c r="G1420" s="92" t="s">
        <v>1093</v>
      </c>
      <c r="H1420" s="92" t="s">
        <v>6170</v>
      </c>
      <c r="I1420" s="92" t="s">
        <v>1093</v>
      </c>
      <c r="J1420" s="92" t="s">
        <v>8723</v>
      </c>
      <c r="K1420" s="92" t="s">
        <v>1093</v>
      </c>
      <c r="L1420" s="157">
        <v>786.96</v>
      </c>
      <c r="M1420" s="92" t="s">
        <v>2711</v>
      </c>
      <c r="N1420" s="157">
        <v>290434301.50498998</v>
      </c>
      <c r="O1420" s="92" t="s">
        <v>8684</v>
      </c>
    </row>
    <row r="1421" spans="1:15" ht="24" customHeight="1">
      <c r="A1421" s="92" t="s">
        <v>4780</v>
      </c>
      <c r="B1421" s="151" t="s">
        <v>1101</v>
      </c>
      <c r="C1421" s="151" t="s">
        <v>4781</v>
      </c>
      <c r="D1421" s="151" t="s">
        <v>513</v>
      </c>
      <c r="E1421" s="152" t="s">
        <v>1096</v>
      </c>
      <c r="F1421" s="92" t="s">
        <v>4782</v>
      </c>
      <c r="G1421" s="92" t="s">
        <v>534</v>
      </c>
      <c r="H1421" s="92" t="s">
        <v>5478</v>
      </c>
      <c r="I1421" s="92" t="s">
        <v>8724</v>
      </c>
      <c r="J1421" s="92" t="s">
        <v>8725</v>
      </c>
      <c r="K1421" s="92" t="s">
        <v>1217</v>
      </c>
      <c r="L1421" s="157">
        <v>783.95254218423997</v>
      </c>
      <c r="M1421" s="92" t="s">
        <v>2711</v>
      </c>
      <c r="N1421" s="157">
        <v>290435085.45753199</v>
      </c>
      <c r="O1421" s="92" t="s">
        <v>8684</v>
      </c>
    </row>
    <row r="1422" spans="1:15" ht="24" customHeight="1">
      <c r="A1422" s="92" t="s">
        <v>4728</v>
      </c>
      <c r="B1422" s="151" t="s">
        <v>1089</v>
      </c>
      <c r="C1422" s="151" t="s">
        <v>4729</v>
      </c>
      <c r="D1422" s="151" t="s">
        <v>513</v>
      </c>
      <c r="E1422" s="152" t="s">
        <v>1096</v>
      </c>
      <c r="F1422" s="92" t="s">
        <v>1520</v>
      </c>
      <c r="G1422" s="92" t="s">
        <v>534</v>
      </c>
      <c r="H1422" s="92" t="s">
        <v>8726</v>
      </c>
      <c r="I1422" s="92" t="s">
        <v>8726</v>
      </c>
      <c r="J1422" s="92" t="s">
        <v>8727</v>
      </c>
      <c r="K1422" s="92" t="s">
        <v>1217</v>
      </c>
      <c r="L1422" s="157">
        <v>778.8</v>
      </c>
      <c r="M1422" s="92" t="s">
        <v>2711</v>
      </c>
      <c r="N1422" s="157">
        <v>290435864.257532</v>
      </c>
      <c r="O1422" s="92" t="s">
        <v>8684</v>
      </c>
    </row>
    <row r="1423" spans="1:15" ht="24" customHeight="1">
      <c r="A1423" s="92" t="s">
        <v>4730</v>
      </c>
      <c r="B1423" s="151" t="s">
        <v>1126</v>
      </c>
      <c r="C1423" s="151" t="s">
        <v>4731</v>
      </c>
      <c r="D1423" s="151" t="s">
        <v>1091</v>
      </c>
      <c r="E1423" s="152" t="s">
        <v>1096</v>
      </c>
      <c r="F1423" s="92" t="s">
        <v>2152</v>
      </c>
      <c r="G1423" s="92" t="s">
        <v>1093</v>
      </c>
      <c r="H1423" s="92" t="s">
        <v>8728</v>
      </c>
      <c r="I1423" s="92" t="s">
        <v>1093</v>
      </c>
      <c r="J1423" s="92" t="s">
        <v>8729</v>
      </c>
      <c r="K1423" s="92" t="s">
        <v>1093</v>
      </c>
      <c r="L1423" s="157">
        <v>770.64</v>
      </c>
      <c r="M1423" s="92" t="s">
        <v>2711</v>
      </c>
      <c r="N1423" s="157">
        <v>290436634.89753199</v>
      </c>
      <c r="O1423" s="92" t="s">
        <v>8684</v>
      </c>
    </row>
    <row r="1424" spans="1:15" ht="24" customHeight="1">
      <c r="A1424" s="92" t="s">
        <v>4732</v>
      </c>
      <c r="B1424" s="151" t="s">
        <v>1126</v>
      </c>
      <c r="C1424" s="151" t="s">
        <v>4733</v>
      </c>
      <c r="D1424" s="151" t="s">
        <v>1091</v>
      </c>
      <c r="E1424" s="152" t="s">
        <v>1096</v>
      </c>
      <c r="F1424" s="92" t="s">
        <v>2427</v>
      </c>
      <c r="G1424" s="92" t="s">
        <v>1093</v>
      </c>
      <c r="H1424" s="92" t="s">
        <v>8730</v>
      </c>
      <c r="I1424" s="92" t="s">
        <v>1093</v>
      </c>
      <c r="J1424" s="92" t="s">
        <v>8731</v>
      </c>
      <c r="K1424" s="92" t="s">
        <v>1093</v>
      </c>
      <c r="L1424" s="157">
        <v>769</v>
      </c>
      <c r="M1424" s="92" t="s">
        <v>2711</v>
      </c>
      <c r="N1424" s="157">
        <v>290437403.89753199</v>
      </c>
      <c r="O1424" s="92" t="s">
        <v>8684</v>
      </c>
    </row>
    <row r="1425" spans="1:15" ht="24" customHeight="1">
      <c r="A1425" s="92" t="s">
        <v>4735</v>
      </c>
      <c r="B1425" s="151" t="s">
        <v>1558</v>
      </c>
      <c r="C1425" s="151" t="s">
        <v>4736</v>
      </c>
      <c r="D1425" s="151" t="s">
        <v>1091</v>
      </c>
      <c r="E1425" s="152" t="s">
        <v>1225</v>
      </c>
      <c r="F1425" s="92" t="s">
        <v>4737</v>
      </c>
      <c r="G1425" s="92" t="s">
        <v>1093</v>
      </c>
      <c r="H1425" s="92" t="s">
        <v>8732</v>
      </c>
      <c r="I1425" s="92" t="s">
        <v>1093</v>
      </c>
      <c r="J1425" s="92" t="s">
        <v>8733</v>
      </c>
      <c r="K1425" s="92" t="s">
        <v>1093</v>
      </c>
      <c r="L1425" s="157">
        <v>767.49120000000005</v>
      </c>
      <c r="M1425" s="92" t="s">
        <v>2711</v>
      </c>
      <c r="N1425" s="157">
        <v>290438171.38873202</v>
      </c>
      <c r="O1425" s="92" t="s">
        <v>8684</v>
      </c>
    </row>
    <row r="1426" spans="1:15" ht="24" customHeight="1">
      <c r="A1426" s="92" t="s">
        <v>4694</v>
      </c>
      <c r="B1426" s="151" t="s">
        <v>1089</v>
      </c>
      <c r="C1426" s="151" t="s">
        <v>4695</v>
      </c>
      <c r="D1426" s="151" t="s">
        <v>1095</v>
      </c>
      <c r="E1426" s="152" t="s">
        <v>1109</v>
      </c>
      <c r="F1426" s="92" t="s">
        <v>3382</v>
      </c>
      <c r="G1426" s="92" t="s">
        <v>1093</v>
      </c>
      <c r="H1426" s="92" t="s">
        <v>8734</v>
      </c>
      <c r="I1426" s="92" t="s">
        <v>1093</v>
      </c>
      <c r="J1426" s="92" t="s">
        <v>8735</v>
      </c>
      <c r="K1426" s="92" t="s">
        <v>1093</v>
      </c>
      <c r="L1426" s="157">
        <v>762.4</v>
      </c>
      <c r="M1426" s="92" t="s">
        <v>2711</v>
      </c>
      <c r="N1426" s="157">
        <v>290438933.78873199</v>
      </c>
      <c r="O1426" s="92" t="s">
        <v>8684</v>
      </c>
    </row>
    <row r="1427" spans="1:15" ht="24" customHeight="1">
      <c r="A1427" s="92" t="s">
        <v>4738</v>
      </c>
      <c r="B1427" s="151" t="s">
        <v>1089</v>
      </c>
      <c r="C1427" s="151" t="s">
        <v>4739</v>
      </c>
      <c r="D1427" s="151" t="s">
        <v>1091</v>
      </c>
      <c r="E1427" s="152" t="s">
        <v>1109</v>
      </c>
      <c r="F1427" s="92" t="s">
        <v>3316</v>
      </c>
      <c r="G1427" s="92" t="s">
        <v>1093</v>
      </c>
      <c r="H1427" s="92" t="s">
        <v>8736</v>
      </c>
      <c r="I1427" s="92" t="s">
        <v>1093</v>
      </c>
      <c r="J1427" s="92" t="s">
        <v>8737</v>
      </c>
      <c r="K1427" s="92" t="s">
        <v>1093</v>
      </c>
      <c r="L1427" s="157">
        <v>761.46</v>
      </c>
      <c r="M1427" s="92" t="s">
        <v>2711</v>
      </c>
      <c r="N1427" s="157">
        <v>290439695.24873197</v>
      </c>
      <c r="O1427" s="92" t="s">
        <v>8684</v>
      </c>
    </row>
    <row r="1428" spans="1:15" ht="72" customHeight="1">
      <c r="A1428" s="92" t="s">
        <v>4740</v>
      </c>
      <c r="B1428" s="151" t="s">
        <v>1089</v>
      </c>
      <c r="C1428" s="151" t="s">
        <v>4741</v>
      </c>
      <c r="D1428" s="151" t="s">
        <v>1091</v>
      </c>
      <c r="E1428" s="152" t="s">
        <v>1109</v>
      </c>
      <c r="F1428" s="92" t="s">
        <v>1119</v>
      </c>
      <c r="G1428" s="92" t="s">
        <v>1093</v>
      </c>
      <c r="H1428" s="92" t="s">
        <v>8738</v>
      </c>
      <c r="I1428" s="92" t="s">
        <v>1093</v>
      </c>
      <c r="J1428" s="92" t="s">
        <v>8739</v>
      </c>
      <c r="K1428" s="92" t="s">
        <v>1093</v>
      </c>
      <c r="L1428" s="157">
        <v>761.4</v>
      </c>
      <c r="M1428" s="92" t="s">
        <v>2711</v>
      </c>
      <c r="N1428" s="157">
        <v>290440456.64873201</v>
      </c>
      <c r="O1428" s="92" t="s">
        <v>8684</v>
      </c>
    </row>
    <row r="1429" spans="1:15" ht="24" customHeight="1">
      <c r="A1429" s="92" t="s">
        <v>8740</v>
      </c>
      <c r="B1429" s="151" t="s">
        <v>1558</v>
      </c>
      <c r="C1429" s="151" t="s">
        <v>8741</v>
      </c>
      <c r="D1429" s="151" t="s">
        <v>1091</v>
      </c>
      <c r="E1429" s="152" t="s">
        <v>1096</v>
      </c>
      <c r="F1429" s="92" t="s">
        <v>1157</v>
      </c>
      <c r="G1429" s="92" t="s">
        <v>1093</v>
      </c>
      <c r="H1429" s="92" t="s">
        <v>8742</v>
      </c>
      <c r="I1429" s="92" t="s">
        <v>1093</v>
      </c>
      <c r="J1429" s="92" t="s">
        <v>8743</v>
      </c>
      <c r="K1429" s="92" t="s">
        <v>1093</v>
      </c>
      <c r="L1429" s="157">
        <v>759.6</v>
      </c>
      <c r="M1429" s="92" t="s">
        <v>2711</v>
      </c>
      <c r="N1429" s="157">
        <v>290441216.24873197</v>
      </c>
      <c r="O1429" s="92" t="s">
        <v>8684</v>
      </c>
    </row>
    <row r="1430" spans="1:15" ht="36" customHeight="1">
      <c r="A1430" s="92" t="s">
        <v>4742</v>
      </c>
      <c r="B1430" s="151" t="s">
        <v>1126</v>
      </c>
      <c r="C1430" s="151" t="s">
        <v>4743</v>
      </c>
      <c r="D1430" s="151" t="s">
        <v>1091</v>
      </c>
      <c r="E1430" s="152" t="s">
        <v>1195</v>
      </c>
      <c r="F1430" s="92" t="s">
        <v>4744</v>
      </c>
      <c r="G1430" s="92" t="s">
        <v>1093</v>
      </c>
      <c r="H1430" s="92" t="s">
        <v>2993</v>
      </c>
      <c r="I1430" s="92" t="s">
        <v>1093</v>
      </c>
      <c r="J1430" s="92" t="s">
        <v>8744</v>
      </c>
      <c r="K1430" s="92" t="s">
        <v>1093</v>
      </c>
      <c r="L1430" s="157">
        <v>753.84889199999998</v>
      </c>
      <c r="M1430" s="92" t="s">
        <v>2711</v>
      </c>
      <c r="N1430" s="157">
        <v>290441970.097624</v>
      </c>
      <c r="O1430" s="92" t="s">
        <v>8684</v>
      </c>
    </row>
    <row r="1431" spans="1:15" ht="24" customHeight="1">
      <c r="A1431" s="92" t="s">
        <v>4745</v>
      </c>
      <c r="B1431" s="151" t="s">
        <v>1126</v>
      </c>
      <c r="C1431" s="151" t="s">
        <v>4746</v>
      </c>
      <c r="D1431" s="151" t="s">
        <v>1091</v>
      </c>
      <c r="E1431" s="152" t="s">
        <v>1096</v>
      </c>
      <c r="F1431" s="92" t="s">
        <v>4747</v>
      </c>
      <c r="G1431" s="92" t="s">
        <v>1093</v>
      </c>
      <c r="H1431" s="92" t="s">
        <v>4653</v>
      </c>
      <c r="I1431" s="92" t="s">
        <v>1093</v>
      </c>
      <c r="J1431" s="92" t="s">
        <v>8745</v>
      </c>
      <c r="K1431" s="92" t="s">
        <v>1093</v>
      </c>
      <c r="L1431" s="157">
        <v>746.28</v>
      </c>
      <c r="M1431" s="92" t="s">
        <v>2711</v>
      </c>
      <c r="N1431" s="157">
        <v>290442716.37762398</v>
      </c>
      <c r="O1431" s="92" t="s">
        <v>8684</v>
      </c>
    </row>
    <row r="1432" spans="1:15" ht="108" customHeight="1">
      <c r="A1432" s="92" t="s">
        <v>4749</v>
      </c>
      <c r="B1432" s="151" t="s">
        <v>1089</v>
      </c>
      <c r="C1432" s="151" t="s">
        <v>4750</v>
      </c>
      <c r="D1432" s="151" t="s">
        <v>1091</v>
      </c>
      <c r="E1432" s="152" t="s">
        <v>1109</v>
      </c>
      <c r="F1432" s="92" t="s">
        <v>1097</v>
      </c>
      <c r="G1432" s="92" t="s">
        <v>1093</v>
      </c>
      <c r="H1432" s="92" t="s">
        <v>8746</v>
      </c>
      <c r="I1432" s="92" t="s">
        <v>1093</v>
      </c>
      <c r="J1432" s="92" t="s">
        <v>8746</v>
      </c>
      <c r="K1432" s="92" t="s">
        <v>1093</v>
      </c>
      <c r="L1432" s="157">
        <v>740.19</v>
      </c>
      <c r="M1432" s="92" t="s">
        <v>2711</v>
      </c>
      <c r="N1432" s="157">
        <v>290443456.56762397</v>
      </c>
      <c r="O1432" s="92" t="s">
        <v>8684</v>
      </c>
    </row>
    <row r="1433" spans="1:15" ht="24" customHeight="1">
      <c r="A1433" s="92" t="s">
        <v>4752</v>
      </c>
      <c r="B1433" s="151" t="s">
        <v>1089</v>
      </c>
      <c r="C1433" s="151" t="s">
        <v>4753</v>
      </c>
      <c r="D1433" s="151" t="s">
        <v>1091</v>
      </c>
      <c r="E1433" s="152" t="s">
        <v>1109</v>
      </c>
      <c r="F1433" s="92" t="s">
        <v>2479</v>
      </c>
      <c r="G1433" s="92" t="s">
        <v>1093</v>
      </c>
      <c r="H1433" s="92" t="s">
        <v>8747</v>
      </c>
      <c r="I1433" s="92" t="s">
        <v>1093</v>
      </c>
      <c r="J1433" s="92" t="s">
        <v>8748</v>
      </c>
      <c r="K1433" s="92" t="s">
        <v>1093</v>
      </c>
      <c r="L1433" s="157">
        <v>739.44</v>
      </c>
      <c r="M1433" s="92" t="s">
        <v>2711</v>
      </c>
      <c r="N1433" s="157">
        <v>290444196.00762397</v>
      </c>
      <c r="O1433" s="92" t="s">
        <v>8684</v>
      </c>
    </row>
    <row r="1434" spans="1:15" ht="24" customHeight="1">
      <c r="A1434" s="92" t="s">
        <v>4754</v>
      </c>
      <c r="B1434" s="151" t="s">
        <v>1089</v>
      </c>
      <c r="C1434" s="151" t="s">
        <v>4755</v>
      </c>
      <c r="D1434" s="151" t="s">
        <v>1091</v>
      </c>
      <c r="E1434" s="152" t="s">
        <v>1109</v>
      </c>
      <c r="F1434" s="92" t="s">
        <v>2499</v>
      </c>
      <c r="G1434" s="92" t="s">
        <v>1093</v>
      </c>
      <c r="H1434" s="92" t="s">
        <v>8749</v>
      </c>
      <c r="I1434" s="92" t="s">
        <v>1093</v>
      </c>
      <c r="J1434" s="92" t="s">
        <v>8750</v>
      </c>
      <c r="K1434" s="92" t="s">
        <v>1093</v>
      </c>
      <c r="L1434" s="157">
        <v>737.12</v>
      </c>
      <c r="M1434" s="92" t="s">
        <v>2711</v>
      </c>
      <c r="N1434" s="157">
        <v>290444933.12762398</v>
      </c>
      <c r="O1434" s="92" t="s">
        <v>8684</v>
      </c>
    </row>
    <row r="1435" spans="1:15" ht="84" customHeight="1">
      <c r="A1435" s="92" t="s">
        <v>4361</v>
      </c>
      <c r="B1435" s="151" t="s">
        <v>1921</v>
      </c>
      <c r="C1435" s="151" t="s">
        <v>4362</v>
      </c>
      <c r="D1435" s="151" t="s">
        <v>1091</v>
      </c>
      <c r="E1435" s="152" t="s">
        <v>1109</v>
      </c>
      <c r="F1435" s="92" t="s">
        <v>1605</v>
      </c>
      <c r="G1435" s="92" t="s">
        <v>1093</v>
      </c>
      <c r="H1435" s="92" t="s">
        <v>8751</v>
      </c>
      <c r="I1435" s="92" t="s">
        <v>1093</v>
      </c>
      <c r="J1435" s="92" t="s">
        <v>8752</v>
      </c>
      <c r="K1435" s="92" t="s">
        <v>1093</v>
      </c>
      <c r="L1435" s="157">
        <v>719.4</v>
      </c>
      <c r="M1435" s="92" t="s">
        <v>2711</v>
      </c>
      <c r="N1435" s="157">
        <v>290445652.52762401</v>
      </c>
      <c r="O1435" s="92" t="s">
        <v>8684</v>
      </c>
    </row>
    <row r="1436" spans="1:15" ht="84" customHeight="1">
      <c r="A1436" s="92" t="s">
        <v>4762</v>
      </c>
      <c r="B1436" s="151" t="s">
        <v>1126</v>
      </c>
      <c r="C1436" s="151" t="s">
        <v>4763</v>
      </c>
      <c r="D1436" s="151" t="s">
        <v>1091</v>
      </c>
      <c r="E1436" s="152" t="s">
        <v>1096</v>
      </c>
      <c r="F1436" s="92" t="s">
        <v>1520</v>
      </c>
      <c r="G1436" s="92" t="s">
        <v>1093</v>
      </c>
      <c r="H1436" s="92" t="s">
        <v>8754</v>
      </c>
      <c r="I1436" s="92" t="s">
        <v>1093</v>
      </c>
      <c r="J1436" s="92" t="s">
        <v>8755</v>
      </c>
      <c r="K1436" s="92" t="s">
        <v>1093</v>
      </c>
      <c r="L1436" s="157">
        <v>718.8</v>
      </c>
      <c r="M1436" s="92" t="s">
        <v>2711</v>
      </c>
      <c r="N1436" s="157">
        <v>290446371.32762402</v>
      </c>
      <c r="O1436" s="92" t="s">
        <v>8684</v>
      </c>
    </row>
    <row r="1437" spans="1:15" ht="84" customHeight="1">
      <c r="A1437" s="92" t="s">
        <v>5059</v>
      </c>
      <c r="B1437" s="151" t="s">
        <v>1558</v>
      </c>
      <c r="C1437" s="151" t="s">
        <v>5060</v>
      </c>
      <c r="D1437" s="151" t="s">
        <v>1091</v>
      </c>
      <c r="E1437" s="152" t="s">
        <v>1096</v>
      </c>
      <c r="F1437" s="92" t="s">
        <v>1792</v>
      </c>
      <c r="G1437" s="92" t="s">
        <v>1093</v>
      </c>
      <c r="H1437" s="92" t="s">
        <v>8756</v>
      </c>
      <c r="I1437" s="92" t="s">
        <v>1093</v>
      </c>
      <c r="J1437" s="92" t="s">
        <v>8757</v>
      </c>
      <c r="K1437" s="92" t="s">
        <v>1093</v>
      </c>
      <c r="L1437" s="157">
        <v>717.8</v>
      </c>
      <c r="M1437" s="92" t="s">
        <v>2711</v>
      </c>
      <c r="N1437" s="157">
        <v>290447089.12762398</v>
      </c>
      <c r="O1437" s="92" t="s">
        <v>8684</v>
      </c>
    </row>
    <row r="1438" spans="1:15" ht="24" customHeight="1">
      <c r="A1438" s="92" t="s">
        <v>4764</v>
      </c>
      <c r="B1438" s="151" t="s">
        <v>1089</v>
      </c>
      <c r="C1438" s="151" t="s">
        <v>4765</v>
      </c>
      <c r="D1438" s="151" t="s">
        <v>1091</v>
      </c>
      <c r="E1438" s="152" t="s">
        <v>1109</v>
      </c>
      <c r="F1438" s="92" t="s">
        <v>1119</v>
      </c>
      <c r="G1438" s="92" t="s">
        <v>1093</v>
      </c>
      <c r="H1438" s="92" t="s">
        <v>8758</v>
      </c>
      <c r="I1438" s="92" t="s">
        <v>1093</v>
      </c>
      <c r="J1438" s="92" t="s">
        <v>8759</v>
      </c>
      <c r="K1438" s="92" t="s">
        <v>1093</v>
      </c>
      <c r="L1438" s="157">
        <v>717.72</v>
      </c>
      <c r="M1438" s="92" t="s">
        <v>2711</v>
      </c>
      <c r="N1438" s="157">
        <v>290447806.847624</v>
      </c>
      <c r="O1438" s="92" t="s">
        <v>8684</v>
      </c>
    </row>
    <row r="1439" spans="1:15" ht="24" customHeight="1">
      <c r="A1439" s="92" t="s">
        <v>4766</v>
      </c>
      <c r="B1439" s="151" t="s">
        <v>1089</v>
      </c>
      <c r="C1439" s="151" t="s">
        <v>4767</v>
      </c>
      <c r="D1439" s="151" t="s">
        <v>1091</v>
      </c>
      <c r="E1439" s="152" t="s">
        <v>1096</v>
      </c>
      <c r="F1439" s="92" t="s">
        <v>1605</v>
      </c>
      <c r="G1439" s="92" t="s">
        <v>1093</v>
      </c>
      <c r="H1439" s="92" t="s">
        <v>8760</v>
      </c>
      <c r="I1439" s="92" t="s">
        <v>1093</v>
      </c>
      <c r="J1439" s="92" t="s">
        <v>8761</v>
      </c>
      <c r="K1439" s="92" t="s">
        <v>1093</v>
      </c>
      <c r="L1439" s="157">
        <v>715.8</v>
      </c>
      <c r="M1439" s="92" t="s">
        <v>2711</v>
      </c>
      <c r="N1439" s="157">
        <v>290448522.64762402</v>
      </c>
      <c r="O1439" s="92" t="s">
        <v>8684</v>
      </c>
    </row>
    <row r="1440" spans="1:15" ht="60" customHeight="1">
      <c r="A1440" s="92" t="s">
        <v>4768</v>
      </c>
      <c r="B1440" s="151" t="s">
        <v>1126</v>
      </c>
      <c r="C1440" s="151" t="s">
        <v>4769</v>
      </c>
      <c r="D1440" s="151" t="s">
        <v>1091</v>
      </c>
      <c r="E1440" s="152" t="s">
        <v>1096</v>
      </c>
      <c r="F1440" s="92" t="s">
        <v>1792</v>
      </c>
      <c r="G1440" s="92" t="s">
        <v>1093</v>
      </c>
      <c r="H1440" s="92" t="s">
        <v>8762</v>
      </c>
      <c r="I1440" s="92" t="s">
        <v>1093</v>
      </c>
      <c r="J1440" s="92" t="s">
        <v>8763</v>
      </c>
      <c r="K1440" s="92" t="s">
        <v>1093</v>
      </c>
      <c r="L1440" s="157">
        <v>713.8</v>
      </c>
      <c r="M1440" s="92" t="s">
        <v>2711</v>
      </c>
      <c r="N1440" s="157">
        <v>290449236.44762403</v>
      </c>
      <c r="O1440" s="92" t="s">
        <v>8684</v>
      </c>
    </row>
    <row r="1441" spans="1:15" ht="72" customHeight="1">
      <c r="A1441" s="92" t="s">
        <v>4751</v>
      </c>
      <c r="B1441" s="151" t="s">
        <v>1089</v>
      </c>
      <c r="C1441" s="151" t="s">
        <v>4649</v>
      </c>
      <c r="D1441" s="151" t="s">
        <v>1095</v>
      </c>
      <c r="E1441" s="152" t="s">
        <v>1109</v>
      </c>
      <c r="F1441" s="92" t="s">
        <v>4650</v>
      </c>
      <c r="G1441" s="92" t="s">
        <v>1093</v>
      </c>
      <c r="H1441" s="92" t="s">
        <v>8398</v>
      </c>
      <c r="I1441" s="92" t="s">
        <v>1093</v>
      </c>
      <c r="J1441" s="92" t="s">
        <v>8764</v>
      </c>
      <c r="K1441" s="92" t="s">
        <v>1093</v>
      </c>
      <c r="L1441" s="157">
        <v>697.95</v>
      </c>
      <c r="M1441" s="92" t="s">
        <v>2711</v>
      </c>
      <c r="N1441" s="157">
        <v>290449934.39762402</v>
      </c>
      <c r="O1441" s="92" t="s">
        <v>8684</v>
      </c>
    </row>
    <row r="1442" spans="1:15" ht="24" customHeight="1">
      <c r="A1442" s="92" t="s">
        <v>4830</v>
      </c>
      <c r="B1442" s="151" t="s">
        <v>1101</v>
      </c>
      <c r="C1442" s="151" t="s">
        <v>4831</v>
      </c>
      <c r="D1442" s="151" t="s">
        <v>513</v>
      </c>
      <c r="E1442" s="152" t="s">
        <v>1096</v>
      </c>
      <c r="F1442" s="92" t="s">
        <v>4832</v>
      </c>
      <c r="G1442" s="92" t="s">
        <v>534</v>
      </c>
      <c r="H1442" s="92" t="s">
        <v>8765</v>
      </c>
      <c r="I1442" s="92" t="s">
        <v>4073</v>
      </c>
      <c r="J1442" s="92" t="s">
        <v>8766</v>
      </c>
      <c r="K1442" s="92" t="s">
        <v>1217</v>
      </c>
      <c r="L1442" s="157">
        <v>695.65174644202739</v>
      </c>
      <c r="M1442" s="92" t="s">
        <v>2711</v>
      </c>
      <c r="N1442" s="157">
        <v>290450630.04936999</v>
      </c>
      <c r="O1442" s="92" t="s">
        <v>8684</v>
      </c>
    </row>
    <row r="1443" spans="1:15" ht="24" customHeight="1">
      <c r="A1443" s="92" t="s">
        <v>4778</v>
      </c>
      <c r="B1443" s="151" t="s">
        <v>1089</v>
      </c>
      <c r="C1443" s="151" t="s">
        <v>4779</v>
      </c>
      <c r="D1443" s="151" t="s">
        <v>1091</v>
      </c>
      <c r="E1443" s="152" t="s">
        <v>1160</v>
      </c>
      <c r="F1443" s="92" t="s">
        <v>2427</v>
      </c>
      <c r="G1443" s="92" t="s">
        <v>1093</v>
      </c>
      <c r="H1443" s="92" t="s">
        <v>8767</v>
      </c>
      <c r="I1443" s="92" t="s">
        <v>1093</v>
      </c>
      <c r="J1443" s="92" t="s">
        <v>8768</v>
      </c>
      <c r="K1443" s="92" t="s">
        <v>1093</v>
      </c>
      <c r="L1443" s="157">
        <v>695</v>
      </c>
      <c r="M1443" s="92" t="s">
        <v>2711</v>
      </c>
      <c r="N1443" s="157">
        <v>290451325.04936999</v>
      </c>
      <c r="O1443" s="92" t="s">
        <v>8753</v>
      </c>
    </row>
    <row r="1444" spans="1:15" ht="36" customHeight="1">
      <c r="A1444" s="92" t="s">
        <v>4783</v>
      </c>
      <c r="B1444" s="151" t="s">
        <v>1126</v>
      </c>
      <c r="C1444" s="151" t="s">
        <v>4784</v>
      </c>
      <c r="D1444" s="151" t="s">
        <v>1091</v>
      </c>
      <c r="E1444" s="152" t="s">
        <v>1096</v>
      </c>
      <c r="F1444" s="92" t="s">
        <v>4785</v>
      </c>
      <c r="G1444" s="92" t="s">
        <v>1093</v>
      </c>
      <c r="H1444" s="92" t="s">
        <v>2770</v>
      </c>
      <c r="I1444" s="92" t="s">
        <v>1093</v>
      </c>
      <c r="J1444" s="92" t="s">
        <v>8769</v>
      </c>
      <c r="K1444" s="92" t="s">
        <v>1093</v>
      </c>
      <c r="L1444" s="157">
        <v>692.86553093999999</v>
      </c>
      <c r="M1444" s="92" t="s">
        <v>2711</v>
      </c>
      <c r="N1444" s="157">
        <v>290452017.91490102</v>
      </c>
      <c r="O1444" s="92" t="s">
        <v>8753</v>
      </c>
    </row>
    <row r="1445" spans="1:15" ht="36" customHeight="1">
      <c r="A1445" s="92" t="s">
        <v>4844</v>
      </c>
      <c r="B1445" s="151" t="s">
        <v>1101</v>
      </c>
      <c r="C1445" s="151" t="s">
        <v>4845</v>
      </c>
      <c r="D1445" s="151" t="s">
        <v>1091</v>
      </c>
      <c r="E1445" s="152" t="s">
        <v>1160</v>
      </c>
      <c r="F1445" s="92" t="s">
        <v>4846</v>
      </c>
      <c r="G1445" s="92" t="s">
        <v>1093</v>
      </c>
      <c r="H1445" s="92" t="s">
        <v>8772</v>
      </c>
      <c r="I1445" s="92" t="s">
        <v>1093</v>
      </c>
      <c r="J1445" s="92" t="s">
        <v>8773</v>
      </c>
      <c r="K1445" s="92" t="s">
        <v>1093</v>
      </c>
      <c r="L1445" s="157">
        <v>691.11811799999998</v>
      </c>
      <c r="M1445" s="92" t="s">
        <v>2711</v>
      </c>
      <c r="N1445" s="157">
        <v>290452709.03301901</v>
      </c>
      <c r="O1445" s="92" t="s">
        <v>8753</v>
      </c>
    </row>
    <row r="1446" spans="1:15" ht="36" customHeight="1">
      <c r="A1446" s="92" t="s">
        <v>4756</v>
      </c>
      <c r="B1446" s="151" t="s">
        <v>1089</v>
      </c>
      <c r="C1446" s="151" t="s">
        <v>4757</v>
      </c>
      <c r="D1446" s="151" t="s">
        <v>1103</v>
      </c>
      <c r="E1446" s="152" t="s">
        <v>1109</v>
      </c>
      <c r="F1446" s="92" t="s">
        <v>1100</v>
      </c>
      <c r="G1446" s="92" t="s">
        <v>1093</v>
      </c>
      <c r="H1446" s="92" t="s">
        <v>8774</v>
      </c>
      <c r="I1446" s="92" t="s">
        <v>1093</v>
      </c>
      <c r="J1446" s="92" t="s">
        <v>8775</v>
      </c>
      <c r="K1446" s="92" t="s">
        <v>1093</v>
      </c>
      <c r="L1446" s="157">
        <v>690.99</v>
      </c>
      <c r="M1446" s="92" t="s">
        <v>2711</v>
      </c>
      <c r="N1446" s="157">
        <v>290453400.02301902</v>
      </c>
      <c r="O1446" s="92" t="s">
        <v>8753</v>
      </c>
    </row>
    <row r="1447" spans="1:15" ht="24" customHeight="1">
      <c r="A1447" s="92" t="s">
        <v>4839</v>
      </c>
      <c r="B1447" s="151" t="s">
        <v>1126</v>
      </c>
      <c r="C1447" s="151" t="s">
        <v>4840</v>
      </c>
      <c r="D1447" s="151" t="s">
        <v>1091</v>
      </c>
      <c r="E1447" s="152" t="s">
        <v>1096</v>
      </c>
      <c r="F1447" s="92" t="s">
        <v>4841</v>
      </c>
      <c r="G1447" s="92" t="s">
        <v>1093</v>
      </c>
      <c r="H1447" s="92" t="s">
        <v>5568</v>
      </c>
      <c r="I1447" s="92" t="s">
        <v>1093</v>
      </c>
      <c r="J1447" s="92" t="s">
        <v>8776</v>
      </c>
      <c r="K1447" s="92" t="s">
        <v>1093</v>
      </c>
      <c r="L1447" s="157">
        <v>684.27445680000005</v>
      </c>
      <c r="M1447" s="92" t="s">
        <v>2711</v>
      </c>
      <c r="N1447" s="157">
        <v>290454084.29747599</v>
      </c>
      <c r="O1447" s="92" t="s">
        <v>8753</v>
      </c>
    </row>
    <row r="1448" spans="1:15" ht="24" customHeight="1">
      <c r="A1448" s="92" t="s">
        <v>4786</v>
      </c>
      <c r="B1448" s="151" t="s">
        <v>1089</v>
      </c>
      <c r="C1448" s="151" t="s">
        <v>4787</v>
      </c>
      <c r="D1448" s="151" t="s">
        <v>1091</v>
      </c>
      <c r="E1448" s="152" t="s">
        <v>1109</v>
      </c>
      <c r="F1448" s="92" t="s">
        <v>1097</v>
      </c>
      <c r="G1448" s="92" t="s">
        <v>1093</v>
      </c>
      <c r="H1448" s="92" t="s">
        <v>8777</v>
      </c>
      <c r="I1448" s="92" t="s">
        <v>1093</v>
      </c>
      <c r="J1448" s="92" t="s">
        <v>8777</v>
      </c>
      <c r="K1448" s="92" t="s">
        <v>1093</v>
      </c>
      <c r="L1448" s="157">
        <v>684.07</v>
      </c>
      <c r="M1448" s="92" t="s">
        <v>2711</v>
      </c>
      <c r="N1448" s="157">
        <v>290454768.36747599</v>
      </c>
      <c r="O1448" s="92" t="s">
        <v>8753</v>
      </c>
    </row>
    <row r="1449" spans="1:15" ht="36" customHeight="1">
      <c r="A1449" s="92" t="s">
        <v>4788</v>
      </c>
      <c r="B1449" s="151" t="s">
        <v>1089</v>
      </c>
      <c r="C1449" s="151" t="s">
        <v>4759</v>
      </c>
      <c r="D1449" s="151" t="s">
        <v>1091</v>
      </c>
      <c r="E1449" s="152" t="s">
        <v>1109</v>
      </c>
      <c r="F1449" s="92" t="s">
        <v>1119</v>
      </c>
      <c r="G1449" s="92" t="s">
        <v>1093</v>
      </c>
      <c r="H1449" s="92" t="s">
        <v>8778</v>
      </c>
      <c r="I1449" s="92" t="s">
        <v>1093</v>
      </c>
      <c r="J1449" s="92" t="s">
        <v>8779</v>
      </c>
      <c r="K1449" s="92" t="s">
        <v>1093</v>
      </c>
      <c r="L1449" s="157">
        <v>683.04</v>
      </c>
      <c r="M1449" s="92" t="s">
        <v>2711</v>
      </c>
      <c r="N1449" s="157">
        <v>290455451.40747601</v>
      </c>
      <c r="O1449" s="92" t="s">
        <v>8753</v>
      </c>
    </row>
    <row r="1450" spans="1:15" ht="24" customHeight="1">
      <c r="A1450" s="92" t="s">
        <v>4758</v>
      </c>
      <c r="B1450" s="151" t="s">
        <v>1089</v>
      </c>
      <c r="C1450" s="151" t="s">
        <v>4759</v>
      </c>
      <c r="D1450" s="151" t="s">
        <v>1095</v>
      </c>
      <c r="E1450" s="152" t="s">
        <v>1109</v>
      </c>
      <c r="F1450" s="92" t="s">
        <v>1119</v>
      </c>
      <c r="G1450" s="92" t="s">
        <v>1093</v>
      </c>
      <c r="H1450" s="92" t="s">
        <v>8778</v>
      </c>
      <c r="I1450" s="92" t="s">
        <v>1093</v>
      </c>
      <c r="J1450" s="92" t="s">
        <v>8779</v>
      </c>
      <c r="K1450" s="92" t="s">
        <v>1093</v>
      </c>
      <c r="L1450" s="157">
        <v>683.04</v>
      </c>
      <c r="M1450" s="92" t="s">
        <v>2711</v>
      </c>
      <c r="N1450" s="157">
        <v>290456134.44747603</v>
      </c>
      <c r="O1450" s="92" t="s">
        <v>8753</v>
      </c>
    </row>
    <row r="1451" spans="1:15" ht="24" customHeight="1">
      <c r="A1451" s="92" t="s">
        <v>4789</v>
      </c>
      <c r="B1451" s="151" t="s">
        <v>1126</v>
      </c>
      <c r="C1451" s="151" t="s">
        <v>4790</v>
      </c>
      <c r="D1451" s="151" t="s">
        <v>1091</v>
      </c>
      <c r="E1451" s="152" t="s">
        <v>1096</v>
      </c>
      <c r="F1451" s="92" t="s">
        <v>4791</v>
      </c>
      <c r="G1451" s="92" t="s">
        <v>1093</v>
      </c>
      <c r="H1451" s="92" t="s">
        <v>8780</v>
      </c>
      <c r="I1451" s="92" t="s">
        <v>1093</v>
      </c>
      <c r="J1451" s="92" t="s">
        <v>8781</v>
      </c>
      <c r="K1451" s="92" t="s">
        <v>1093</v>
      </c>
      <c r="L1451" s="157">
        <v>681.03</v>
      </c>
      <c r="M1451" s="92" t="s">
        <v>2711</v>
      </c>
      <c r="N1451" s="157">
        <v>290456815.477476</v>
      </c>
      <c r="O1451" s="92" t="s">
        <v>8753</v>
      </c>
    </row>
    <row r="1452" spans="1:15" ht="24" customHeight="1">
      <c r="A1452" s="92" t="s">
        <v>4850</v>
      </c>
      <c r="B1452" s="151" t="s">
        <v>1558</v>
      </c>
      <c r="C1452" s="151" t="s">
        <v>4851</v>
      </c>
      <c r="D1452" s="151" t="s">
        <v>1091</v>
      </c>
      <c r="E1452" s="152" t="s">
        <v>1225</v>
      </c>
      <c r="F1452" s="92" t="s">
        <v>4852</v>
      </c>
      <c r="G1452" s="92" t="s">
        <v>1093</v>
      </c>
      <c r="H1452" s="92" t="s">
        <v>8782</v>
      </c>
      <c r="I1452" s="92" t="s">
        <v>1093</v>
      </c>
      <c r="J1452" s="92" t="s">
        <v>8783</v>
      </c>
      <c r="K1452" s="92" t="s">
        <v>1093</v>
      </c>
      <c r="L1452" s="157">
        <v>680.17769999999996</v>
      </c>
      <c r="M1452" s="92" t="s">
        <v>2711</v>
      </c>
      <c r="N1452" s="157">
        <v>290457495.65517598</v>
      </c>
      <c r="O1452" s="92" t="s">
        <v>8753</v>
      </c>
    </row>
    <row r="1453" spans="1:15" ht="24" customHeight="1">
      <c r="A1453" s="92" t="s">
        <v>4792</v>
      </c>
      <c r="B1453" s="151" t="s">
        <v>1126</v>
      </c>
      <c r="C1453" s="151" t="s">
        <v>4793</v>
      </c>
      <c r="D1453" s="151" t="s">
        <v>1091</v>
      </c>
      <c r="E1453" s="152" t="s">
        <v>1096</v>
      </c>
      <c r="F1453" s="92" t="s">
        <v>3756</v>
      </c>
      <c r="G1453" s="92" t="s">
        <v>1093</v>
      </c>
      <c r="H1453" s="92" t="s">
        <v>8784</v>
      </c>
      <c r="I1453" s="92" t="s">
        <v>1093</v>
      </c>
      <c r="J1453" s="92" t="s">
        <v>8785</v>
      </c>
      <c r="K1453" s="92" t="s">
        <v>1093</v>
      </c>
      <c r="L1453" s="157">
        <v>680</v>
      </c>
      <c r="M1453" s="92" t="s">
        <v>2711</v>
      </c>
      <c r="N1453" s="157">
        <v>290458175.65517598</v>
      </c>
      <c r="O1453" s="92" t="s">
        <v>8753</v>
      </c>
    </row>
    <row r="1454" spans="1:15" ht="24" customHeight="1">
      <c r="A1454" s="92" t="s">
        <v>4819</v>
      </c>
      <c r="B1454" s="151" t="s">
        <v>1101</v>
      </c>
      <c r="C1454" s="151" t="s">
        <v>4820</v>
      </c>
      <c r="D1454" s="151" t="s">
        <v>1091</v>
      </c>
      <c r="E1454" s="152" t="s">
        <v>1131</v>
      </c>
      <c r="F1454" s="92" t="s">
        <v>4821</v>
      </c>
      <c r="G1454" s="92" t="s">
        <v>1093</v>
      </c>
      <c r="H1454" s="92" t="s">
        <v>8786</v>
      </c>
      <c r="I1454" s="92" t="s">
        <v>1093</v>
      </c>
      <c r="J1454" s="92" t="s">
        <v>8787</v>
      </c>
      <c r="K1454" s="92" t="s">
        <v>1093</v>
      </c>
      <c r="L1454" s="157">
        <v>672.63395000000003</v>
      </c>
      <c r="M1454" s="92" t="s">
        <v>2711</v>
      </c>
      <c r="N1454" s="157">
        <v>290458848.28912598</v>
      </c>
      <c r="O1454" s="92" t="s">
        <v>8753</v>
      </c>
    </row>
    <row r="1455" spans="1:15" ht="36" customHeight="1">
      <c r="A1455" s="92" t="s">
        <v>4806</v>
      </c>
      <c r="B1455" s="151" t="s">
        <v>1089</v>
      </c>
      <c r="C1455" s="151" t="s">
        <v>4807</v>
      </c>
      <c r="D1455" s="151" t="s">
        <v>1091</v>
      </c>
      <c r="E1455" s="152" t="s">
        <v>1195</v>
      </c>
      <c r="F1455" s="92" t="s">
        <v>4808</v>
      </c>
      <c r="G1455" s="92" t="s">
        <v>1093</v>
      </c>
      <c r="H1455" s="92" t="s">
        <v>8788</v>
      </c>
      <c r="I1455" s="92" t="s">
        <v>1093</v>
      </c>
      <c r="J1455" s="92" t="s">
        <v>8789</v>
      </c>
      <c r="K1455" s="92" t="s">
        <v>1093</v>
      </c>
      <c r="L1455" s="157">
        <v>671.03437799999995</v>
      </c>
      <c r="M1455" s="92" t="s">
        <v>2711</v>
      </c>
      <c r="N1455" s="157">
        <v>290459519.32350397</v>
      </c>
      <c r="O1455" s="92" t="s">
        <v>8753</v>
      </c>
    </row>
    <row r="1456" spans="1:15" ht="24" customHeight="1">
      <c r="A1456" s="92" t="s">
        <v>4810</v>
      </c>
      <c r="B1456" s="151" t="s">
        <v>1089</v>
      </c>
      <c r="C1456" s="151" t="s">
        <v>4811</v>
      </c>
      <c r="D1456" s="151" t="s">
        <v>1091</v>
      </c>
      <c r="E1456" s="152" t="s">
        <v>1160</v>
      </c>
      <c r="F1456" s="92" t="s">
        <v>3634</v>
      </c>
      <c r="G1456" s="92" t="s">
        <v>1093</v>
      </c>
      <c r="H1456" s="92" t="s">
        <v>8790</v>
      </c>
      <c r="I1456" s="92" t="s">
        <v>1093</v>
      </c>
      <c r="J1456" s="92" t="s">
        <v>8791</v>
      </c>
      <c r="K1456" s="92" t="s">
        <v>1093</v>
      </c>
      <c r="L1456" s="157">
        <v>666.3</v>
      </c>
      <c r="M1456" s="92" t="s">
        <v>2711</v>
      </c>
      <c r="N1456" s="157">
        <v>290460185.62350398</v>
      </c>
      <c r="O1456" s="92" t="s">
        <v>8753</v>
      </c>
    </row>
    <row r="1457" spans="1:15" ht="24" customHeight="1">
      <c r="A1457" s="92" t="s">
        <v>4812</v>
      </c>
      <c r="B1457" s="151" t="s">
        <v>1126</v>
      </c>
      <c r="C1457" s="151" t="s">
        <v>4813</v>
      </c>
      <c r="D1457" s="151" t="s">
        <v>1091</v>
      </c>
      <c r="E1457" s="152" t="s">
        <v>1195</v>
      </c>
      <c r="F1457" s="92" t="s">
        <v>4814</v>
      </c>
      <c r="G1457" s="92" t="s">
        <v>1093</v>
      </c>
      <c r="H1457" s="92" t="s">
        <v>8792</v>
      </c>
      <c r="I1457" s="92" t="s">
        <v>1093</v>
      </c>
      <c r="J1457" s="92" t="s">
        <v>8793</v>
      </c>
      <c r="K1457" s="92" t="s">
        <v>1093</v>
      </c>
      <c r="L1457" s="157">
        <v>664.976</v>
      </c>
      <c r="M1457" s="92" t="s">
        <v>2711</v>
      </c>
      <c r="N1457" s="157">
        <v>290460850.59950399</v>
      </c>
      <c r="O1457" s="92" t="s">
        <v>8753</v>
      </c>
    </row>
    <row r="1458" spans="1:15" ht="24" customHeight="1">
      <c r="A1458" s="92" t="s">
        <v>4815</v>
      </c>
      <c r="B1458" s="151" t="s">
        <v>1089</v>
      </c>
      <c r="C1458" s="151" t="s">
        <v>4816</v>
      </c>
      <c r="D1458" s="151" t="s">
        <v>1091</v>
      </c>
      <c r="E1458" s="152" t="s">
        <v>6568</v>
      </c>
      <c r="F1458" s="92" t="s">
        <v>1157</v>
      </c>
      <c r="G1458" s="92" t="s">
        <v>1093</v>
      </c>
      <c r="H1458" s="92" t="s">
        <v>8795</v>
      </c>
      <c r="I1458" s="92" t="s">
        <v>1093</v>
      </c>
      <c r="J1458" s="92" t="s">
        <v>8796</v>
      </c>
      <c r="K1458" s="92" t="s">
        <v>1093</v>
      </c>
      <c r="L1458" s="157">
        <v>659.52</v>
      </c>
      <c r="M1458" s="92" t="s">
        <v>2711</v>
      </c>
      <c r="N1458" s="157">
        <v>290461510.11950397</v>
      </c>
      <c r="O1458" s="92" t="s">
        <v>8753</v>
      </c>
    </row>
    <row r="1459" spans="1:15" ht="24" customHeight="1">
      <c r="A1459" s="92" t="s">
        <v>4817</v>
      </c>
      <c r="B1459" s="151" t="s">
        <v>1126</v>
      </c>
      <c r="C1459" s="151" t="s">
        <v>4818</v>
      </c>
      <c r="D1459" s="151" t="s">
        <v>1091</v>
      </c>
      <c r="E1459" s="152" t="s">
        <v>1096</v>
      </c>
      <c r="F1459" s="92" t="s">
        <v>4791</v>
      </c>
      <c r="G1459" s="92" t="s">
        <v>1093</v>
      </c>
      <c r="H1459" s="92" t="s">
        <v>8797</v>
      </c>
      <c r="I1459" s="92" t="s">
        <v>1093</v>
      </c>
      <c r="J1459" s="92" t="s">
        <v>8798</v>
      </c>
      <c r="K1459" s="92" t="s">
        <v>1093</v>
      </c>
      <c r="L1459" s="157">
        <v>658.56024000000002</v>
      </c>
      <c r="M1459" s="92" t="s">
        <v>2711</v>
      </c>
      <c r="N1459" s="157">
        <v>290462168.67974401</v>
      </c>
      <c r="O1459" s="92" t="s">
        <v>8753</v>
      </c>
    </row>
    <row r="1460" spans="1:15" ht="24" customHeight="1">
      <c r="A1460" s="92" t="s">
        <v>4861</v>
      </c>
      <c r="B1460" s="151" t="s">
        <v>1101</v>
      </c>
      <c r="C1460" s="151" t="s">
        <v>4862</v>
      </c>
      <c r="D1460" s="151" t="s">
        <v>1091</v>
      </c>
      <c r="E1460" s="152" t="s">
        <v>1167</v>
      </c>
      <c r="F1460" s="92" t="s">
        <v>10053</v>
      </c>
      <c r="G1460" s="92" t="s">
        <v>1093</v>
      </c>
      <c r="H1460" s="92" t="s">
        <v>8794</v>
      </c>
      <c r="I1460" s="92" t="s">
        <v>1093</v>
      </c>
      <c r="J1460" s="92" t="s">
        <v>10054</v>
      </c>
      <c r="K1460" s="92" t="s">
        <v>1093</v>
      </c>
      <c r="L1460" s="157">
        <v>658.37063207999995</v>
      </c>
      <c r="M1460" s="92" t="s">
        <v>2711</v>
      </c>
      <c r="N1460" s="157">
        <v>290462827.050376</v>
      </c>
      <c r="O1460" s="92" t="s">
        <v>8753</v>
      </c>
    </row>
    <row r="1461" spans="1:15" ht="24" customHeight="1">
      <c r="A1461" s="92" t="s">
        <v>4824</v>
      </c>
      <c r="B1461" s="151" t="s">
        <v>1126</v>
      </c>
      <c r="C1461" s="151" t="s">
        <v>4825</v>
      </c>
      <c r="D1461" s="151" t="s">
        <v>1091</v>
      </c>
      <c r="E1461" s="152" t="s">
        <v>1195</v>
      </c>
      <c r="F1461" s="92" t="s">
        <v>4826</v>
      </c>
      <c r="G1461" s="92" t="s">
        <v>1093</v>
      </c>
      <c r="H1461" s="92" t="s">
        <v>5533</v>
      </c>
      <c r="I1461" s="92" t="s">
        <v>1093</v>
      </c>
      <c r="J1461" s="92" t="s">
        <v>8799</v>
      </c>
      <c r="K1461" s="92" t="s">
        <v>1093</v>
      </c>
      <c r="L1461" s="157">
        <v>655.80899999999997</v>
      </c>
      <c r="M1461" s="92" t="s">
        <v>2711</v>
      </c>
      <c r="N1461" s="157">
        <v>290463482.85937601</v>
      </c>
      <c r="O1461" s="92" t="s">
        <v>8753</v>
      </c>
    </row>
    <row r="1462" spans="1:15" ht="24" customHeight="1">
      <c r="A1462" s="92" t="s">
        <v>4822</v>
      </c>
      <c r="B1462" s="151" t="s">
        <v>1089</v>
      </c>
      <c r="C1462" s="151" t="s">
        <v>4823</v>
      </c>
      <c r="D1462" s="151" t="s">
        <v>1091</v>
      </c>
      <c r="E1462" s="152" t="s">
        <v>6568</v>
      </c>
      <c r="F1462" s="92" t="s">
        <v>1605</v>
      </c>
      <c r="G1462" s="92" t="s">
        <v>1093</v>
      </c>
      <c r="H1462" s="92" t="s">
        <v>8800</v>
      </c>
      <c r="I1462" s="92" t="s">
        <v>1093</v>
      </c>
      <c r="J1462" s="92" t="s">
        <v>8801</v>
      </c>
      <c r="K1462" s="92" t="s">
        <v>1093</v>
      </c>
      <c r="L1462" s="157">
        <v>655.68</v>
      </c>
      <c r="M1462" s="92" t="s">
        <v>2711</v>
      </c>
      <c r="N1462" s="157">
        <v>290464138.53937602</v>
      </c>
      <c r="O1462" s="92" t="s">
        <v>8753</v>
      </c>
    </row>
    <row r="1463" spans="1:15" ht="24" customHeight="1">
      <c r="A1463" s="92" t="s">
        <v>4827</v>
      </c>
      <c r="B1463" s="151" t="s">
        <v>1126</v>
      </c>
      <c r="C1463" s="151" t="s">
        <v>4828</v>
      </c>
      <c r="D1463" s="151" t="s">
        <v>1091</v>
      </c>
      <c r="E1463" s="152" t="s">
        <v>1195</v>
      </c>
      <c r="F1463" s="92" t="s">
        <v>4829</v>
      </c>
      <c r="G1463" s="92" t="s">
        <v>1093</v>
      </c>
      <c r="H1463" s="92" t="s">
        <v>8802</v>
      </c>
      <c r="I1463" s="92" t="s">
        <v>1093</v>
      </c>
      <c r="J1463" s="92" t="s">
        <v>8803</v>
      </c>
      <c r="K1463" s="92" t="s">
        <v>1093</v>
      </c>
      <c r="L1463" s="157">
        <v>652.09266000000014</v>
      </c>
      <c r="M1463" s="92" t="s">
        <v>2711</v>
      </c>
      <c r="N1463" s="157">
        <v>290464790.63203597</v>
      </c>
      <c r="O1463" s="92" t="s">
        <v>8753</v>
      </c>
    </row>
    <row r="1464" spans="1:15" ht="24" customHeight="1">
      <c r="A1464" s="92" t="s">
        <v>4833</v>
      </c>
      <c r="B1464" s="151" t="s">
        <v>1126</v>
      </c>
      <c r="C1464" s="151" t="s">
        <v>4834</v>
      </c>
      <c r="D1464" s="151" t="s">
        <v>1091</v>
      </c>
      <c r="E1464" s="152" t="s">
        <v>1096</v>
      </c>
      <c r="F1464" s="92" t="s">
        <v>1796</v>
      </c>
      <c r="G1464" s="92" t="s">
        <v>1093</v>
      </c>
      <c r="H1464" s="92" t="s">
        <v>8804</v>
      </c>
      <c r="I1464" s="92" t="s">
        <v>1093</v>
      </c>
      <c r="J1464" s="92" t="s">
        <v>8805</v>
      </c>
      <c r="K1464" s="92" t="s">
        <v>1093</v>
      </c>
      <c r="L1464" s="157">
        <v>650.70000000000005</v>
      </c>
      <c r="M1464" s="92" t="s">
        <v>2711</v>
      </c>
      <c r="N1464" s="157">
        <v>290465441.33203602</v>
      </c>
      <c r="O1464" s="92" t="s">
        <v>8753</v>
      </c>
    </row>
    <row r="1465" spans="1:15" ht="24" customHeight="1">
      <c r="A1465" s="92" t="s">
        <v>4835</v>
      </c>
      <c r="B1465" s="151" t="s">
        <v>1558</v>
      </c>
      <c r="C1465" s="151" t="s">
        <v>4836</v>
      </c>
      <c r="D1465" s="151" t="s">
        <v>1091</v>
      </c>
      <c r="E1465" s="152" t="s">
        <v>1225</v>
      </c>
      <c r="F1465" s="92" t="s">
        <v>4090</v>
      </c>
      <c r="G1465" s="92" t="s">
        <v>1093</v>
      </c>
      <c r="H1465" s="92" t="s">
        <v>8806</v>
      </c>
      <c r="I1465" s="92" t="s">
        <v>1093</v>
      </c>
      <c r="J1465" s="92" t="s">
        <v>8807</v>
      </c>
      <c r="K1465" s="92" t="s">
        <v>1093</v>
      </c>
      <c r="L1465" s="157">
        <v>650.68640000000005</v>
      </c>
      <c r="M1465" s="92" t="s">
        <v>2711</v>
      </c>
      <c r="N1465" s="157">
        <v>290466092.01843601</v>
      </c>
      <c r="O1465" s="92" t="s">
        <v>8753</v>
      </c>
    </row>
    <row r="1466" spans="1:15" ht="24" customHeight="1">
      <c r="A1466" s="92" t="s">
        <v>4837</v>
      </c>
      <c r="B1466" s="151" t="s">
        <v>1089</v>
      </c>
      <c r="C1466" s="151" t="s">
        <v>4838</v>
      </c>
      <c r="D1466" s="151" t="s">
        <v>1091</v>
      </c>
      <c r="E1466" s="152" t="s">
        <v>1109</v>
      </c>
      <c r="F1466" s="92" t="s">
        <v>1097</v>
      </c>
      <c r="G1466" s="92" t="s">
        <v>1093</v>
      </c>
      <c r="H1466" s="92" t="s">
        <v>8808</v>
      </c>
      <c r="I1466" s="92" t="s">
        <v>1093</v>
      </c>
      <c r="J1466" s="92" t="s">
        <v>8808</v>
      </c>
      <c r="K1466" s="92" t="s">
        <v>1093</v>
      </c>
      <c r="L1466" s="157">
        <v>649.85</v>
      </c>
      <c r="M1466" s="92" t="s">
        <v>2711</v>
      </c>
      <c r="N1466" s="157">
        <v>290466741.86843598</v>
      </c>
      <c r="O1466" s="92" t="s">
        <v>8753</v>
      </c>
    </row>
    <row r="1467" spans="1:15" ht="48" customHeight="1">
      <c r="A1467" s="92" t="s">
        <v>4842</v>
      </c>
      <c r="B1467" s="151" t="s">
        <v>1126</v>
      </c>
      <c r="C1467" s="151" t="s">
        <v>4843</v>
      </c>
      <c r="D1467" s="151" t="s">
        <v>1091</v>
      </c>
      <c r="E1467" s="152" t="s">
        <v>1096</v>
      </c>
      <c r="F1467" s="92" t="s">
        <v>8809</v>
      </c>
      <c r="G1467" s="92" t="s">
        <v>1093</v>
      </c>
      <c r="H1467" s="92" t="s">
        <v>8810</v>
      </c>
      <c r="I1467" s="92" t="s">
        <v>1093</v>
      </c>
      <c r="J1467" s="92" t="s">
        <v>8811</v>
      </c>
      <c r="K1467" s="92" t="s">
        <v>1093</v>
      </c>
      <c r="L1467" s="157">
        <v>646.62429045099998</v>
      </c>
      <c r="M1467" s="92" t="s">
        <v>2711</v>
      </c>
      <c r="N1467" s="157">
        <v>290467388.49272603</v>
      </c>
      <c r="O1467" s="92" t="s">
        <v>8753</v>
      </c>
    </row>
    <row r="1468" spans="1:15" ht="36" customHeight="1">
      <c r="A1468" s="92" t="s">
        <v>4847</v>
      </c>
      <c r="B1468" s="151" t="s">
        <v>1089</v>
      </c>
      <c r="C1468" s="151" t="s">
        <v>4848</v>
      </c>
      <c r="D1468" s="151" t="s">
        <v>1091</v>
      </c>
      <c r="E1468" s="152" t="s">
        <v>1096</v>
      </c>
      <c r="F1468" s="92" t="s">
        <v>3722</v>
      </c>
      <c r="G1468" s="92" t="s">
        <v>1093</v>
      </c>
      <c r="H1468" s="92" t="s">
        <v>8812</v>
      </c>
      <c r="I1468" s="92" t="s">
        <v>1093</v>
      </c>
      <c r="J1468" s="92" t="s">
        <v>8813</v>
      </c>
      <c r="K1468" s="92" t="s">
        <v>1093</v>
      </c>
      <c r="L1468" s="157">
        <v>641.19000000000005</v>
      </c>
      <c r="M1468" s="92" t="s">
        <v>2711</v>
      </c>
      <c r="N1468" s="157">
        <v>290468029.68272603</v>
      </c>
      <c r="O1468" s="92" t="s">
        <v>8753</v>
      </c>
    </row>
    <row r="1469" spans="1:15" ht="24" customHeight="1">
      <c r="A1469" s="92" t="s">
        <v>4795</v>
      </c>
      <c r="B1469" s="151" t="s">
        <v>1089</v>
      </c>
      <c r="C1469" s="151" t="s">
        <v>4391</v>
      </c>
      <c r="D1469" s="151" t="s">
        <v>1095</v>
      </c>
      <c r="E1469" s="152" t="s">
        <v>1160</v>
      </c>
      <c r="F1469" s="92" t="s">
        <v>1712</v>
      </c>
      <c r="G1469" s="92" t="s">
        <v>1093</v>
      </c>
      <c r="H1469" s="92" t="s">
        <v>8814</v>
      </c>
      <c r="I1469" s="92" t="s">
        <v>1093</v>
      </c>
      <c r="J1469" s="92" t="s">
        <v>8815</v>
      </c>
      <c r="K1469" s="92" t="s">
        <v>1093</v>
      </c>
      <c r="L1469" s="157">
        <v>637.79999999999995</v>
      </c>
      <c r="M1469" s="92" t="s">
        <v>2711</v>
      </c>
      <c r="N1469" s="157">
        <v>290468667.48272598</v>
      </c>
      <c r="O1469" s="92" t="s">
        <v>8753</v>
      </c>
    </row>
    <row r="1470" spans="1:15" ht="24" customHeight="1">
      <c r="A1470" s="92" t="s">
        <v>4796</v>
      </c>
      <c r="B1470" s="151" t="s">
        <v>1089</v>
      </c>
      <c r="C1470" s="151" t="s">
        <v>4394</v>
      </c>
      <c r="D1470" s="151" t="s">
        <v>1095</v>
      </c>
      <c r="E1470" s="152" t="s">
        <v>1160</v>
      </c>
      <c r="F1470" s="92" t="s">
        <v>1712</v>
      </c>
      <c r="G1470" s="92" t="s">
        <v>1093</v>
      </c>
      <c r="H1470" s="92" t="s">
        <v>8814</v>
      </c>
      <c r="I1470" s="92" t="s">
        <v>1093</v>
      </c>
      <c r="J1470" s="92" t="s">
        <v>8815</v>
      </c>
      <c r="K1470" s="92" t="s">
        <v>1093</v>
      </c>
      <c r="L1470" s="157">
        <v>637.79999999999995</v>
      </c>
      <c r="M1470" s="92" t="s">
        <v>2711</v>
      </c>
      <c r="N1470" s="157">
        <v>290469305.28272599</v>
      </c>
      <c r="O1470" s="92" t="s">
        <v>8753</v>
      </c>
    </row>
    <row r="1471" spans="1:15" ht="24" customHeight="1">
      <c r="A1471" s="92" t="s">
        <v>4797</v>
      </c>
      <c r="B1471" s="151" t="s">
        <v>1089</v>
      </c>
      <c r="C1471" s="151" t="s">
        <v>4397</v>
      </c>
      <c r="D1471" s="151" t="s">
        <v>1095</v>
      </c>
      <c r="E1471" s="152" t="s">
        <v>1160</v>
      </c>
      <c r="F1471" s="92" t="s">
        <v>1712</v>
      </c>
      <c r="G1471" s="92" t="s">
        <v>1093</v>
      </c>
      <c r="H1471" s="92" t="s">
        <v>8814</v>
      </c>
      <c r="I1471" s="92" t="s">
        <v>1093</v>
      </c>
      <c r="J1471" s="92" t="s">
        <v>8815</v>
      </c>
      <c r="K1471" s="92" t="s">
        <v>1093</v>
      </c>
      <c r="L1471" s="157">
        <v>637.79999999999995</v>
      </c>
      <c r="M1471" s="92" t="s">
        <v>2711</v>
      </c>
      <c r="N1471" s="157">
        <v>290469943.082726</v>
      </c>
      <c r="O1471" s="92" t="s">
        <v>8753</v>
      </c>
    </row>
    <row r="1472" spans="1:15" ht="24" customHeight="1">
      <c r="A1472" s="92" t="s">
        <v>4849</v>
      </c>
      <c r="B1472" s="151" t="s">
        <v>1089</v>
      </c>
      <c r="C1472" s="151" t="s">
        <v>4800</v>
      </c>
      <c r="D1472" s="151" t="s">
        <v>1091</v>
      </c>
      <c r="E1472" s="152" t="s">
        <v>1109</v>
      </c>
      <c r="F1472" s="92" t="s">
        <v>1119</v>
      </c>
      <c r="G1472" s="92" t="s">
        <v>1093</v>
      </c>
      <c r="H1472" s="92" t="s">
        <v>8816</v>
      </c>
      <c r="I1472" s="92" t="s">
        <v>1093</v>
      </c>
      <c r="J1472" s="92" t="s">
        <v>8817</v>
      </c>
      <c r="K1472" s="92" t="s">
        <v>1093</v>
      </c>
      <c r="L1472" s="157">
        <v>634.5</v>
      </c>
      <c r="M1472" s="92" t="s">
        <v>2711</v>
      </c>
      <c r="N1472" s="157">
        <v>290470577.582726</v>
      </c>
      <c r="O1472" s="92" t="s">
        <v>8753</v>
      </c>
    </row>
    <row r="1473" spans="1:15" ht="24" customHeight="1">
      <c r="A1473" s="92" t="s">
        <v>4798</v>
      </c>
      <c r="B1473" s="151" t="s">
        <v>1089</v>
      </c>
      <c r="C1473" s="151" t="s">
        <v>4741</v>
      </c>
      <c r="D1473" s="151" t="s">
        <v>1095</v>
      </c>
      <c r="E1473" s="152" t="s">
        <v>1109</v>
      </c>
      <c r="F1473" s="92" t="s">
        <v>1119</v>
      </c>
      <c r="G1473" s="92" t="s">
        <v>1093</v>
      </c>
      <c r="H1473" s="92" t="s">
        <v>8816</v>
      </c>
      <c r="I1473" s="92" t="s">
        <v>1093</v>
      </c>
      <c r="J1473" s="92" t="s">
        <v>8817</v>
      </c>
      <c r="K1473" s="92" t="s">
        <v>1093</v>
      </c>
      <c r="L1473" s="157">
        <v>634.5</v>
      </c>
      <c r="M1473" s="92" t="s">
        <v>2711</v>
      </c>
      <c r="N1473" s="157">
        <v>290471212.082726</v>
      </c>
      <c r="O1473" s="92" t="s">
        <v>8753</v>
      </c>
    </row>
    <row r="1474" spans="1:15" ht="36" customHeight="1">
      <c r="A1474" s="92" t="s">
        <v>4799</v>
      </c>
      <c r="B1474" s="151" t="s">
        <v>1089</v>
      </c>
      <c r="C1474" s="151" t="s">
        <v>4800</v>
      </c>
      <c r="D1474" s="151" t="s">
        <v>1095</v>
      </c>
      <c r="E1474" s="152" t="s">
        <v>1109</v>
      </c>
      <c r="F1474" s="92" t="s">
        <v>1119</v>
      </c>
      <c r="G1474" s="92" t="s">
        <v>1093</v>
      </c>
      <c r="H1474" s="92" t="s">
        <v>8816</v>
      </c>
      <c r="I1474" s="92" t="s">
        <v>1093</v>
      </c>
      <c r="J1474" s="92" t="s">
        <v>8817</v>
      </c>
      <c r="K1474" s="92" t="s">
        <v>1093</v>
      </c>
      <c r="L1474" s="157">
        <v>634.5</v>
      </c>
      <c r="M1474" s="92" t="s">
        <v>2711</v>
      </c>
      <c r="N1474" s="157">
        <v>290471846.582726</v>
      </c>
      <c r="O1474" s="92" t="s">
        <v>8753</v>
      </c>
    </row>
    <row r="1475" spans="1:15" ht="24" customHeight="1">
      <c r="A1475" s="92" t="s">
        <v>4801</v>
      </c>
      <c r="B1475" s="151" t="s">
        <v>1089</v>
      </c>
      <c r="C1475" s="151" t="s">
        <v>3531</v>
      </c>
      <c r="D1475" s="151" t="s">
        <v>1095</v>
      </c>
      <c r="E1475" s="152" t="s">
        <v>1109</v>
      </c>
      <c r="F1475" s="92" t="s">
        <v>1119</v>
      </c>
      <c r="G1475" s="92" t="s">
        <v>1093</v>
      </c>
      <c r="H1475" s="92" t="s">
        <v>8816</v>
      </c>
      <c r="I1475" s="92" t="s">
        <v>1093</v>
      </c>
      <c r="J1475" s="92" t="s">
        <v>8817</v>
      </c>
      <c r="K1475" s="92" t="s">
        <v>1093</v>
      </c>
      <c r="L1475" s="157">
        <v>634.5</v>
      </c>
      <c r="M1475" s="92" t="s">
        <v>2711</v>
      </c>
      <c r="N1475" s="157">
        <v>290472481.082726</v>
      </c>
      <c r="O1475" s="92" t="s">
        <v>8753</v>
      </c>
    </row>
    <row r="1476" spans="1:15" ht="24" customHeight="1">
      <c r="A1476" s="92" t="s">
        <v>4802</v>
      </c>
      <c r="B1476" s="151" t="s">
        <v>1089</v>
      </c>
      <c r="C1476" s="151" t="s">
        <v>4803</v>
      </c>
      <c r="D1476" s="151" t="s">
        <v>1095</v>
      </c>
      <c r="E1476" s="152" t="s">
        <v>1109</v>
      </c>
      <c r="F1476" s="92" t="s">
        <v>1605</v>
      </c>
      <c r="G1476" s="92" t="s">
        <v>1093</v>
      </c>
      <c r="H1476" s="92" t="s">
        <v>8818</v>
      </c>
      <c r="I1476" s="92" t="s">
        <v>1093</v>
      </c>
      <c r="J1476" s="92" t="s">
        <v>8817</v>
      </c>
      <c r="K1476" s="92" t="s">
        <v>1093</v>
      </c>
      <c r="L1476" s="157">
        <v>634.5</v>
      </c>
      <c r="M1476" s="92" t="s">
        <v>2711</v>
      </c>
      <c r="N1476" s="157">
        <v>290473115.582726</v>
      </c>
      <c r="O1476" s="92" t="s">
        <v>8753</v>
      </c>
    </row>
    <row r="1477" spans="1:15" ht="36" customHeight="1">
      <c r="A1477" s="92" t="s">
        <v>4854</v>
      </c>
      <c r="B1477" s="151" t="s">
        <v>1126</v>
      </c>
      <c r="C1477" s="151" t="s">
        <v>4855</v>
      </c>
      <c r="D1477" s="151" t="s">
        <v>1091</v>
      </c>
      <c r="E1477" s="152" t="s">
        <v>1096</v>
      </c>
      <c r="F1477" s="92" t="s">
        <v>1157</v>
      </c>
      <c r="G1477" s="92" t="s">
        <v>1093</v>
      </c>
      <c r="H1477" s="92" t="s">
        <v>8819</v>
      </c>
      <c r="I1477" s="92" t="s">
        <v>1093</v>
      </c>
      <c r="J1477" s="92" t="s">
        <v>8820</v>
      </c>
      <c r="K1477" s="92" t="s">
        <v>1093</v>
      </c>
      <c r="L1477" s="157">
        <v>631.84</v>
      </c>
      <c r="M1477" s="92" t="s">
        <v>2711</v>
      </c>
      <c r="N1477" s="157">
        <v>290473747.42272598</v>
      </c>
      <c r="O1477" s="92" t="s">
        <v>8753</v>
      </c>
    </row>
    <row r="1478" spans="1:15" ht="48" customHeight="1">
      <c r="A1478" s="92" t="s">
        <v>4804</v>
      </c>
      <c r="B1478" s="151" t="s">
        <v>1921</v>
      </c>
      <c r="C1478" s="151" t="s">
        <v>4805</v>
      </c>
      <c r="D1478" s="151" t="s">
        <v>1095</v>
      </c>
      <c r="E1478" s="152" t="s">
        <v>1344</v>
      </c>
      <c r="F1478" s="92" t="s">
        <v>8821</v>
      </c>
      <c r="G1478" s="92" t="s">
        <v>1093</v>
      </c>
      <c r="H1478" s="92" t="s">
        <v>7821</v>
      </c>
      <c r="I1478" s="92" t="s">
        <v>1093</v>
      </c>
      <c r="J1478" s="92" t="s">
        <v>8822</v>
      </c>
      <c r="K1478" s="92" t="s">
        <v>1093</v>
      </c>
      <c r="L1478" s="157">
        <v>631.33428000000004</v>
      </c>
      <c r="M1478" s="92" t="s">
        <v>2711</v>
      </c>
      <c r="N1478" s="157">
        <v>290474378.75700599</v>
      </c>
      <c r="O1478" s="92" t="s">
        <v>8753</v>
      </c>
    </row>
    <row r="1479" spans="1:15" ht="24" customHeight="1">
      <c r="A1479" s="92" t="s">
        <v>4856</v>
      </c>
      <c r="B1479" s="151" t="s">
        <v>1126</v>
      </c>
      <c r="C1479" s="151" t="s">
        <v>4857</v>
      </c>
      <c r="D1479" s="151" t="s">
        <v>1091</v>
      </c>
      <c r="E1479" s="152" t="s">
        <v>1195</v>
      </c>
      <c r="F1479" s="92" t="s">
        <v>4858</v>
      </c>
      <c r="G1479" s="92" t="s">
        <v>1093</v>
      </c>
      <c r="H1479" s="92" t="s">
        <v>8824</v>
      </c>
      <c r="I1479" s="92" t="s">
        <v>1093</v>
      </c>
      <c r="J1479" s="92" t="s">
        <v>8825</v>
      </c>
      <c r="K1479" s="92" t="s">
        <v>1093</v>
      </c>
      <c r="L1479" s="157">
        <v>630.82799999999997</v>
      </c>
      <c r="M1479" s="92" t="s">
        <v>2711</v>
      </c>
      <c r="N1479" s="157">
        <v>290475009.585006</v>
      </c>
      <c r="O1479" s="92" t="s">
        <v>8753</v>
      </c>
    </row>
    <row r="1480" spans="1:15" ht="24" customHeight="1">
      <c r="A1480" s="92" t="s">
        <v>8826</v>
      </c>
      <c r="B1480" s="151" t="s">
        <v>1126</v>
      </c>
      <c r="C1480" s="151" t="s">
        <v>8827</v>
      </c>
      <c r="D1480" s="151" t="s">
        <v>1091</v>
      </c>
      <c r="E1480" s="152" t="s">
        <v>1096</v>
      </c>
      <c r="F1480" s="92" t="s">
        <v>3818</v>
      </c>
      <c r="G1480" s="92" t="s">
        <v>1093</v>
      </c>
      <c r="H1480" s="92" t="s">
        <v>8828</v>
      </c>
      <c r="I1480" s="92" t="s">
        <v>1093</v>
      </c>
      <c r="J1480" s="92" t="s">
        <v>8829</v>
      </c>
      <c r="K1480" s="92" t="s">
        <v>1093</v>
      </c>
      <c r="L1480" s="157">
        <v>630.63</v>
      </c>
      <c r="M1480" s="92" t="s">
        <v>2711</v>
      </c>
      <c r="N1480" s="157">
        <v>290475640.21500599</v>
      </c>
      <c r="O1480" s="92" t="s">
        <v>8753</v>
      </c>
    </row>
    <row r="1481" spans="1:15" ht="24" customHeight="1">
      <c r="A1481" s="92" t="s">
        <v>4859</v>
      </c>
      <c r="B1481" s="151" t="s">
        <v>1126</v>
      </c>
      <c r="C1481" s="151" t="s">
        <v>4860</v>
      </c>
      <c r="D1481" s="151" t="s">
        <v>1091</v>
      </c>
      <c r="E1481" s="152" t="s">
        <v>1096</v>
      </c>
      <c r="F1481" s="92" t="s">
        <v>1157</v>
      </c>
      <c r="G1481" s="92" t="s">
        <v>1093</v>
      </c>
      <c r="H1481" s="92" t="s">
        <v>8830</v>
      </c>
      <c r="I1481" s="92" t="s">
        <v>1093</v>
      </c>
      <c r="J1481" s="92" t="s">
        <v>8831</v>
      </c>
      <c r="K1481" s="92" t="s">
        <v>1093</v>
      </c>
      <c r="L1481" s="157">
        <v>627.88</v>
      </c>
      <c r="M1481" s="92" t="s">
        <v>2711</v>
      </c>
      <c r="N1481" s="157">
        <v>290476268.09500599</v>
      </c>
      <c r="O1481" s="92" t="s">
        <v>8753</v>
      </c>
    </row>
    <row r="1482" spans="1:15" ht="24" customHeight="1">
      <c r="A1482" s="92" t="s">
        <v>4863</v>
      </c>
      <c r="B1482" s="151" t="s">
        <v>1126</v>
      </c>
      <c r="C1482" s="151" t="s">
        <v>4864</v>
      </c>
      <c r="D1482" s="151" t="s">
        <v>1091</v>
      </c>
      <c r="E1482" s="152" t="s">
        <v>1096</v>
      </c>
      <c r="F1482" s="92" t="s">
        <v>4865</v>
      </c>
      <c r="G1482" s="92" t="s">
        <v>1093</v>
      </c>
      <c r="H1482" s="92" t="s">
        <v>8832</v>
      </c>
      <c r="I1482" s="92" t="s">
        <v>1093</v>
      </c>
      <c r="J1482" s="92" t="s">
        <v>8833</v>
      </c>
      <c r="K1482" s="92" t="s">
        <v>1093</v>
      </c>
      <c r="L1482" s="157">
        <v>608.41142400000001</v>
      </c>
      <c r="M1482" s="92" t="s">
        <v>2711</v>
      </c>
      <c r="N1482" s="157">
        <v>290476876.50642997</v>
      </c>
      <c r="O1482" s="92" t="s">
        <v>8753</v>
      </c>
    </row>
    <row r="1483" spans="1:15" ht="24" customHeight="1">
      <c r="A1483" s="92" t="s">
        <v>8770</v>
      </c>
      <c r="B1483" s="151" t="s">
        <v>1101</v>
      </c>
      <c r="C1483" s="151" t="s">
        <v>8771</v>
      </c>
      <c r="D1483" s="151" t="s">
        <v>1127</v>
      </c>
      <c r="E1483" s="152" t="s">
        <v>508</v>
      </c>
      <c r="F1483" s="92" t="s">
        <v>10055</v>
      </c>
      <c r="G1483" s="92" t="s">
        <v>1093</v>
      </c>
      <c r="H1483" s="92" t="s">
        <v>6745</v>
      </c>
      <c r="I1483" s="92" t="s">
        <v>1093</v>
      </c>
      <c r="J1483" s="92" t="s">
        <v>10056</v>
      </c>
      <c r="K1483" s="92" t="s">
        <v>1093</v>
      </c>
      <c r="L1483" s="157">
        <v>607.93369983232003</v>
      </c>
      <c r="M1483" s="92" t="s">
        <v>2711</v>
      </c>
      <c r="N1483" s="157">
        <v>290477484.44013</v>
      </c>
      <c r="O1483" s="92" t="s">
        <v>8753</v>
      </c>
    </row>
    <row r="1484" spans="1:15" ht="36" customHeight="1">
      <c r="A1484" s="92" t="s">
        <v>4901</v>
      </c>
      <c r="B1484" s="151" t="s">
        <v>1101</v>
      </c>
      <c r="C1484" s="151" t="s">
        <v>4902</v>
      </c>
      <c r="D1484" s="151" t="s">
        <v>1091</v>
      </c>
      <c r="E1484" s="152" t="s">
        <v>1109</v>
      </c>
      <c r="F1484" s="92" t="s">
        <v>4903</v>
      </c>
      <c r="G1484" s="92" t="s">
        <v>1093</v>
      </c>
      <c r="H1484" s="92" t="s">
        <v>5963</v>
      </c>
      <c r="I1484" s="92" t="s">
        <v>1093</v>
      </c>
      <c r="J1484" s="92" t="s">
        <v>8834</v>
      </c>
      <c r="K1484" s="92" t="s">
        <v>1093</v>
      </c>
      <c r="L1484" s="157">
        <v>603.95519999999999</v>
      </c>
      <c r="M1484" s="92" t="s">
        <v>2711</v>
      </c>
      <c r="N1484" s="157">
        <v>290478088.39533001</v>
      </c>
      <c r="O1484" s="92" t="s">
        <v>8753</v>
      </c>
    </row>
    <row r="1485" spans="1:15" ht="24" customHeight="1">
      <c r="A1485" s="92" t="s">
        <v>4866</v>
      </c>
      <c r="B1485" s="151" t="s">
        <v>1126</v>
      </c>
      <c r="C1485" s="151" t="s">
        <v>4867</v>
      </c>
      <c r="D1485" s="151" t="s">
        <v>1091</v>
      </c>
      <c r="E1485" s="152" t="s">
        <v>1096</v>
      </c>
      <c r="F1485" s="92" t="s">
        <v>4868</v>
      </c>
      <c r="G1485" s="92" t="s">
        <v>1093</v>
      </c>
      <c r="H1485" s="92" t="s">
        <v>8835</v>
      </c>
      <c r="I1485" s="92" t="s">
        <v>1093</v>
      </c>
      <c r="J1485" s="92" t="s">
        <v>8836</v>
      </c>
      <c r="K1485" s="92" t="s">
        <v>1093</v>
      </c>
      <c r="L1485" s="157">
        <v>603.75904000000003</v>
      </c>
      <c r="M1485" s="92" t="s">
        <v>2711</v>
      </c>
      <c r="N1485" s="157">
        <v>290478692.15437001</v>
      </c>
      <c r="O1485" s="92" t="s">
        <v>8753</v>
      </c>
    </row>
    <row r="1486" spans="1:15" ht="24" customHeight="1">
      <c r="A1486" s="92" t="s">
        <v>4869</v>
      </c>
      <c r="B1486" s="151" t="s">
        <v>1089</v>
      </c>
      <c r="C1486" s="151" t="s">
        <v>4870</v>
      </c>
      <c r="D1486" s="151" t="s">
        <v>1091</v>
      </c>
      <c r="E1486" s="152" t="s">
        <v>6568</v>
      </c>
      <c r="F1486" s="92" t="s">
        <v>1605</v>
      </c>
      <c r="G1486" s="92" t="s">
        <v>1093</v>
      </c>
      <c r="H1486" s="92" t="s">
        <v>8837</v>
      </c>
      <c r="I1486" s="92" t="s">
        <v>1093</v>
      </c>
      <c r="J1486" s="92" t="s">
        <v>8838</v>
      </c>
      <c r="K1486" s="92" t="s">
        <v>1093</v>
      </c>
      <c r="L1486" s="157">
        <v>603.12</v>
      </c>
      <c r="M1486" s="92" t="s">
        <v>2711</v>
      </c>
      <c r="N1486" s="157">
        <v>290479295.27437001</v>
      </c>
      <c r="O1486" s="92" t="s">
        <v>8753</v>
      </c>
    </row>
    <row r="1487" spans="1:15" ht="24" customHeight="1">
      <c r="A1487" s="92" t="s">
        <v>4871</v>
      </c>
      <c r="B1487" s="151" t="s">
        <v>1089</v>
      </c>
      <c r="C1487" s="151" t="s">
        <v>4872</v>
      </c>
      <c r="D1487" s="151" t="s">
        <v>1091</v>
      </c>
      <c r="E1487" s="152" t="s">
        <v>1096</v>
      </c>
      <c r="F1487" s="92" t="s">
        <v>1605</v>
      </c>
      <c r="G1487" s="92" t="s">
        <v>1093</v>
      </c>
      <c r="H1487" s="92" t="s">
        <v>5513</v>
      </c>
      <c r="I1487" s="92" t="s">
        <v>1093</v>
      </c>
      <c r="J1487" s="92" t="s">
        <v>8839</v>
      </c>
      <c r="K1487" s="92" t="s">
        <v>1093</v>
      </c>
      <c r="L1487" s="157">
        <v>603</v>
      </c>
      <c r="M1487" s="92" t="s">
        <v>2711</v>
      </c>
      <c r="N1487" s="157">
        <v>290479898.27437001</v>
      </c>
      <c r="O1487" s="92" t="s">
        <v>8753</v>
      </c>
    </row>
    <row r="1488" spans="1:15" ht="24" customHeight="1">
      <c r="A1488" s="92" t="s">
        <v>4873</v>
      </c>
      <c r="B1488" s="151" t="s">
        <v>1126</v>
      </c>
      <c r="C1488" s="151" t="s">
        <v>4874</v>
      </c>
      <c r="D1488" s="151" t="s">
        <v>1091</v>
      </c>
      <c r="E1488" s="152" t="s">
        <v>1096</v>
      </c>
      <c r="F1488" s="92" t="s">
        <v>2499</v>
      </c>
      <c r="G1488" s="92" t="s">
        <v>1093</v>
      </c>
      <c r="H1488" s="92" t="s">
        <v>8840</v>
      </c>
      <c r="I1488" s="92" t="s">
        <v>1093</v>
      </c>
      <c r="J1488" s="92" t="s">
        <v>8841</v>
      </c>
      <c r="K1488" s="92" t="s">
        <v>1093</v>
      </c>
      <c r="L1488" s="157">
        <v>602.88</v>
      </c>
      <c r="M1488" s="92" t="s">
        <v>2711</v>
      </c>
      <c r="N1488" s="157">
        <v>290480501.15437001</v>
      </c>
      <c r="O1488" s="92" t="s">
        <v>8823</v>
      </c>
    </row>
    <row r="1489" spans="1:15" ht="36" customHeight="1">
      <c r="A1489" s="92" t="s">
        <v>4875</v>
      </c>
      <c r="B1489" s="151" t="s">
        <v>1126</v>
      </c>
      <c r="C1489" s="151" t="s">
        <v>4876</v>
      </c>
      <c r="D1489" s="151" t="s">
        <v>1091</v>
      </c>
      <c r="E1489" s="152" t="s">
        <v>1225</v>
      </c>
      <c r="F1489" s="92" t="s">
        <v>4877</v>
      </c>
      <c r="G1489" s="92" t="s">
        <v>1093</v>
      </c>
      <c r="H1489" s="92" t="s">
        <v>8842</v>
      </c>
      <c r="I1489" s="92" t="s">
        <v>1093</v>
      </c>
      <c r="J1489" s="92" t="s">
        <v>8843</v>
      </c>
      <c r="K1489" s="92" t="s">
        <v>1093</v>
      </c>
      <c r="L1489" s="157">
        <v>601.21107435600004</v>
      </c>
      <c r="M1489" s="92" t="s">
        <v>2711</v>
      </c>
      <c r="N1489" s="157">
        <v>290481102.365444</v>
      </c>
      <c r="O1489" s="92" t="s">
        <v>8823</v>
      </c>
    </row>
    <row r="1490" spans="1:15" ht="24" customHeight="1">
      <c r="A1490" s="92" t="s">
        <v>4878</v>
      </c>
      <c r="B1490" s="151" t="s">
        <v>1089</v>
      </c>
      <c r="C1490" s="151" t="s">
        <v>4879</v>
      </c>
      <c r="D1490" s="151" t="s">
        <v>1091</v>
      </c>
      <c r="E1490" s="152" t="s">
        <v>1096</v>
      </c>
      <c r="F1490" s="92" t="s">
        <v>4125</v>
      </c>
      <c r="G1490" s="92" t="s">
        <v>1093</v>
      </c>
      <c r="H1490" s="92" t="s">
        <v>8844</v>
      </c>
      <c r="I1490" s="92" t="s">
        <v>1093</v>
      </c>
      <c r="J1490" s="92" t="s">
        <v>8845</v>
      </c>
      <c r="K1490" s="92" t="s">
        <v>1093</v>
      </c>
      <c r="L1490" s="157">
        <v>598.19759999999997</v>
      </c>
      <c r="M1490" s="92" t="s">
        <v>2711</v>
      </c>
      <c r="N1490" s="157">
        <v>290481700.56304401</v>
      </c>
      <c r="O1490" s="92" t="s">
        <v>8823</v>
      </c>
    </row>
    <row r="1491" spans="1:15" ht="24" customHeight="1">
      <c r="A1491" s="92" t="s">
        <v>4880</v>
      </c>
      <c r="B1491" s="151" t="s">
        <v>1558</v>
      </c>
      <c r="C1491" s="151" t="s">
        <v>4881</v>
      </c>
      <c r="D1491" s="151" t="s">
        <v>1091</v>
      </c>
      <c r="E1491" s="152" t="s">
        <v>1096</v>
      </c>
      <c r="F1491" s="92" t="s">
        <v>4747</v>
      </c>
      <c r="G1491" s="92" t="s">
        <v>1093</v>
      </c>
      <c r="H1491" s="92" t="s">
        <v>8301</v>
      </c>
      <c r="I1491" s="92" t="s">
        <v>1093</v>
      </c>
      <c r="J1491" s="92" t="s">
        <v>8846</v>
      </c>
      <c r="K1491" s="92" t="s">
        <v>1093</v>
      </c>
      <c r="L1491" s="157">
        <v>596.16</v>
      </c>
      <c r="M1491" s="92" t="s">
        <v>2711</v>
      </c>
      <c r="N1491" s="157">
        <v>290482296.72304398</v>
      </c>
      <c r="O1491" s="92" t="s">
        <v>8823</v>
      </c>
    </row>
    <row r="1492" spans="1:15" ht="24" customHeight="1">
      <c r="A1492" s="92" t="s">
        <v>4885</v>
      </c>
      <c r="B1492" s="151" t="s">
        <v>1558</v>
      </c>
      <c r="C1492" s="151" t="s">
        <v>4886</v>
      </c>
      <c r="D1492" s="151" t="s">
        <v>1091</v>
      </c>
      <c r="E1492" s="152" t="s">
        <v>1429</v>
      </c>
      <c r="F1492" s="92" t="s">
        <v>4887</v>
      </c>
      <c r="G1492" s="92" t="s">
        <v>1093</v>
      </c>
      <c r="H1492" s="92" t="s">
        <v>8847</v>
      </c>
      <c r="I1492" s="92" t="s">
        <v>1093</v>
      </c>
      <c r="J1492" s="92" t="s">
        <v>8848</v>
      </c>
      <c r="K1492" s="92" t="s">
        <v>1093</v>
      </c>
      <c r="L1492" s="157">
        <v>594.68659000000002</v>
      </c>
      <c r="M1492" s="92" t="s">
        <v>2711</v>
      </c>
      <c r="N1492" s="157">
        <v>290482891.40963399</v>
      </c>
      <c r="O1492" s="92" t="s">
        <v>8823</v>
      </c>
    </row>
    <row r="1493" spans="1:15" ht="24" customHeight="1">
      <c r="A1493" s="92" t="s">
        <v>4882</v>
      </c>
      <c r="B1493" s="151" t="s">
        <v>1126</v>
      </c>
      <c r="C1493" s="151" t="s">
        <v>4883</v>
      </c>
      <c r="D1493" s="151" t="s">
        <v>513</v>
      </c>
      <c r="E1493" s="152" t="s">
        <v>1096</v>
      </c>
      <c r="F1493" s="92" t="s">
        <v>4884</v>
      </c>
      <c r="G1493" s="92" t="s">
        <v>1093</v>
      </c>
      <c r="H1493" s="92" t="s">
        <v>8849</v>
      </c>
      <c r="I1493" s="92" t="s">
        <v>1093</v>
      </c>
      <c r="J1493" s="92" t="s">
        <v>8850</v>
      </c>
      <c r="K1493" s="92" t="s">
        <v>1093</v>
      </c>
      <c r="L1493" s="157">
        <v>594.66</v>
      </c>
      <c r="M1493" s="92" t="s">
        <v>2711</v>
      </c>
      <c r="N1493" s="157">
        <v>290483486.06963402</v>
      </c>
      <c r="O1493" s="92" t="s">
        <v>8823</v>
      </c>
    </row>
    <row r="1494" spans="1:15" ht="24" customHeight="1">
      <c r="A1494" s="92" t="s">
        <v>4937</v>
      </c>
      <c r="B1494" s="151" t="s">
        <v>4310</v>
      </c>
      <c r="C1494" s="151" t="s">
        <v>4938</v>
      </c>
      <c r="D1494" s="151" t="s">
        <v>1091</v>
      </c>
      <c r="E1494" s="152" t="s">
        <v>1096</v>
      </c>
      <c r="F1494" s="92" t="s">
        <v>2710</v>
      </c>
      <c r="G1494" s="92" t="s">
        <v>1093</v>
      </c>
      <c r="H1494" s="92" t="s">
        <v>8851</v>
      </c>
      <c r="I1494" s="92" t="s">
        <v>1093</v>
      </c>
      <c r="J1494" s="92" t="s">
        <v>8852</v>
      </c>
      <c r="K1494" s="92" t="s">
        <v>1093</v>
      </c>
      <c r="L1494" s="157">
        <v>590.4</v>
      </c>
      <c r="M1494" s="92" t="s">
        <v>2711</v>
      </c>
      <c r="N1494" s="157">
        <v>290484076.469634</v>
      </c>
      <c r="O1494" s="92" t="s">
        <v>8823</v>
      </c>
    </row>
    <row r="1495" spans="1:15" ht="24" customHeight="1">
      <c r="A1495" s="92" t="s">
        <v>4891</v>
      </c>
      <c r="B1495" s="151" t="s">
        <v>1921</v>
      </c>
      <c r="C1495" s="151" t="s">
        <v>4892</v>
      </c>
      <c r="D1495" s="151" t="s">
        <v>513</v>
      </c>
      <c r="E1495" s="152" t="s">
        <v>508</v>
      </c>
      <c r="F1495" s="92" t="s">
        <v>4893</v>
      </c>
      <c r="G1495" s="92" t="s">
        <v>1093</v>
      </c>
      <c r="H1495" s="92" t="s">
        <v>8853</v>
      </c>
      <c r="I1495" s="92" t="s">
        <v>1093</v>
      </c>
      <c r="J1495" s="92" t="s">
        <v>8854</v>
      </c>
      <c r="K1495" s="92" t="s">
        <v>1093</v>
      </c>
      <c r="L1495" s="157">
        <v>587.44449999999995</v>
      </c>
      <c r="M1495" s="92" t="s">
        <v>2711</v>
      </c>
      <c r="N1495" s="157">
        <v>290484663.91413403</v>
      </c>
      <c r="O1495" s="92" t="s">
        <v>8823</v>
      </c>
    </row>
    <row r="1496" spans="1:15" ht="24" customHeight="1">
      <c r="A1496" s="92" t="s">
        <v>4894</v>
      </c>
      <c r="B1496" s="151" t="s">
        <v>1089</v>
      </c>
      <c r="C1496" s="151" t="s">
        <v>4895</v>
      </c>
      <c r="D1496" s="151" t="s">
        <v>1091</v>
      </c>
      <c r="E1496" s="152" t="s">
        <v>1344</v>
      </c>
      <c r="F1496" s="92" t="s">
        <v>4896</v>
      </c>
      <c r="G1496" s="92" t="s">
        <v>1093</v>
      </c>
      <c r="H1496" s="92" t="s">
        <v>8068</v>
      </c>
      <c r="I1496" s="92" t="s">
        <v>1093</v>
      </c>
      <c r="J1496" s="92" t="s">
        <v>8855</v>
      </c>
      <c r="K1496" s="92" t="s">
        <v>1093</v>
      </c>
      <c r="L1496" s="157">
        <v>585.6</v>
      </c>
      <c r="M1496" s="92" t="s">
        <v>2711</v>
      </c>
      <c r="N1496" s="157">
        <v>290485249.51413399</v>
      </c>
      <c r="O1496" s="92" t="s">
        <v>8823</v>
      </c>
    </row>
    <row r="1497" spans="1:15" ht="36" customHeight="1">
      <c r="A1497" s="92" t="s">
        <v>4897</v>
      </c>
      <c r="B1497" s="151" t="s">
        <v>1558</v>
      </c>
      <c r="C1497" s="151" t="s">
        <v>4898</v>
      </c>
      <c r="D1497" s="151" t="s">
        <v>1091</v>
      </c>
      <c r="E1497" s="152" t="s">
        <v>1096</v>
      </c>
      <c r="F1497" s="92" t="s">
        <v>4899</v>
      </c>
      <c r="G1497" s="92" t="s">
        <v>1093</v>
      </c>
      <c r="H1497" s="92" t="s">
        <v>8856</v>
      </c>
      <c r="I1497" s="92" t="s">
        <v>1093</v>
      </c>
      <c r="J1497" s="92" t="s">
        <v>8857</v>
      </c>
      <c r="K1497" s="92" t="s">
        <v>1093</v>
      </c>
      <c r="L1497" s="157">
        <v>585.35</v>
      </c>
      <c r="M1497" s="92" t="s">
        <v>2711</v>
      </c>
      <c r="N1497" s="157">
        <v>290485834.86413401</v>
      </c>
      <c r="O1497" s="92" t="s">
        <v>8823</v>
      </c>
    </row>
    <row r="1498" spans="1:15" ht="48" customHeight="1">
      <c r="A1498" s="92" t="s">
        <v>4905</v>
      </c>
      <c r="B1498" s="151" t="s">
        <v>1126</v>
      </c>
      <c r="C1498" s="151" t="s">
        <v>4906</v>
      </c>
      <c r="D1498" s="151" t="s">
        <v>1091</v>
      </c>
      <c r="E1498" s="152" t="s">
        <v>1096</v>
      </c>
      <c r="F1498" s="92" t="s">
        <v>3469</v>
      </c>
      <c r="G1498" s="92" t="s">
        <v>1093</v>
      </c>
      <c r="H1498" s="92" t="s">
        <v>7609</v>
      </c>
      <c r="I1498" s="92" t="s">
        <v>1093</v>
      </c>
      <c r="J1498" s="92" t="s">
        <v>8858</v>
      </c>
      <c r="K1498" s="92" t="s">
        <v>1093</v>
      </c>
      <c r="L1498" s="157">
        <v>582.79999999999995</v>
      </c>
      <c r="M1498" s="92" t="s">
        <v>2711</v>
      </c>
      <c r="N1498" s="157">
        <v>290486417.66413403</v>
      </c>
      <c r="O1498" s="92" t="s">
        <v>8823</v>
      </c>
    </row>
    <row r="1499" spans="1:15" ht="24" customHeight="1">
      <c r="A1499" s="92" t="s">
        <v>4907</v>
      </c>
      <c r="B1499" s="151" t="s">
        <v>1126</v>
      </c>
      <c r="C1499" s="151" t="s">
        <v>4908</v>
      </c>
      <c r="D1499" s="151" t="s">
        <v>1091</v>
      </c>
      <c r="E1499" s="152" t="s">
        <v>1096</v>
      </c>
      <c r="F1499" s="92" t="s">
        <v>2710</v>
      </c>
      <c r="G1499" s="92" t="s">
        <v>1093</v>
      </c>
      <c r="H1499" s="92" t="s">
        <v>5436</v>
      </c>
      <c r="I1499" s="92" t="s">
        <v>1093</v>
      </c>
      <c r="J1499" s="92" t="s">
        <v>8859</v>
      </c>
      <c r="K1499" s="92" t="s">
        <v>1093</v>
      </c>
      <c r="L1499" s="157">
        <v>578.79999999999995</v>
      </c>
      <c r="M1499" s="92" t="s">
        <v>2711</v>
      </c>
      <c r="N1499" s="157">
        <v>290486996.46413398</v>
      </c>
      <c r="O1499" s="92" t="s">
        <v>8823</v>
      </c>
    </row>
    <row r="1500" spans="1:15" ht="72" customHeight="1">
      <c r="A1500" s="92" t="s">
        <v>4909</v>
      </c>
      <c r="B1500" s="151" t="s">
        <v>1126</v>
      </c>
      <c r="C1500" s="151" t="s">
        <v>4910</v>
      </c>
      <c r="D1500" s="151" t="s">
        <v>1091</v>
      </c>
      <c r="E1500" s="152" t="s">
        <v>1096</v>
      </c>
      <c r="F1500" s="92" t="s">
        <v>2499</v>
      </c>
      <c r="G1500" s="92" t="s">
        <v>1093</v>
      </c>
      <c r="H1500" s="92" t="s">
        <v>8860</v>
      </c>
      <c r="I1500" s="92" t="s">
        <v>1093</v>
      </c>
      <c r="J1500" s="92" t="s">
        <v>8861</v>
      </c>
      <c r="K1500" s="92" t="s">
        <v>1093</v>
      </c>
      <c r="L1500" s="157">
        <v>571.44000000000005</v>
      </c>
      <c r="M1500" s="92" t="s">
        <v>2711</v>
      </c>
      <c r="N1500" s="157">
        <v>290487567.90413398</v>
      </c>
      <c r="O1500" s="92" t="s">
        <v>8823</v>
      </c>
    </row>
    <row r="1501" spans="1:15" ht="36" customHeight="1">
      <c r="A1501" s="92" t="s">
        <v>4911</v>
      </c>
      <c r="B1501" s="151" t="s">
        <v>1126</v>
      </c>
      <c r="C1501" s="151" t="s">
        <v>4912</v>
      </c>
      <c r="D1501" s="151" t="s">
        <v>1091</v>
      </c>
      <c r="E1501" s="152" t="s">
        <v>1096</v>
      </c>
      <c r="F1501" s="92" t="s">
        <v>1119</v>
      </c>
      <c r="G1501" s="92" t="s">
        <v>1093</v>
      </c>
      <c r="H1501" s="92" t="s">
        <v>8862</v>
      </c>
      <c r="I1501" s="92" t="s">
        <v>1093</v>
      </c>
      <c r="J1501" s="92" t="s">
        <v>8863</v>
      </c>
      <c r="K1501" s="92" t="s">
        <v>1093</v>
      </c>
      <c r="L1501" s="157">
        <v>570.6</v>
      </c>
      <c r="M1501" s="92" t="s">
        <v>2711</v>
      </c>
      <c r="N1501" s="157">
        <v>290488138.504134</v>
      </c>
      <c r="O1501" s="92" t="s">
        <v>8823</v>
      </c>
    </row>
    <row r="1502" spans="1:15" ht="36" customHeight="1">
      <c r="A1502" s="92" t="s">
        <v>4888</v>
      </c>
      <c r="B1502" s="151" t="s">
        <v>1101</v>
      </c>
      <c r="C1502" s="151" t="s">
        <v>4889</v>
      </c>
      <c r="D1502" s="151" t="s">
        <v>513</v>
      </c>
      <c r="E1502" s="152" t="s">
        <v>1096</v>
      </c>
      <c r="F1502" s="92" t="s">
        <v>4890</v>
      </c>
      <c r="G1502" s="92" t="s">
        <v>534</v>
      </c>
      <c r="H1502" s="92" t="s">
        <v>8864</v>
      </c>
      <c r="I1502" s="92" t="s">
        <v>8865</v>
      </c>
      <c r="J1502" s="92" t="s">
        <v>8866</v>
      </c>
      <c r="K1502" s="92" t="s">
        <v>1217</v>
      </c>
      <c r="L1502" s="157">
        <v>570.48841954754005</v>
      </c>
      <c r="M1502" s="92" t="s">
        <v>2711</v>
      </c>
      <c r="N1502" s="157">
        <v>290488708.99255401</v>
      </c>
      <c r="O1502" s="92" t="s">
        <v>8823</v>
      </c>
    </row>
    <row r="1503" spans="1:15" ht="24" customHeight="1">
      <c r="A1503" s="92" t="s">
        <v>4913</v>
      </c>
      <c r="B1503" s="151" t="s">
        <v>1921</v>
      </c>
      <c r="C1503" s="151" t="s">
        <v>4914</v>
      </c>
      <c r="D1503" s="151" t="s">
        <v>1091</v>
      </c>
      <c r="E1503" s="152" t="s">
        <v>1109</v>
      </c>
      <c r="F1503" s="92" t="s">
        <v>4915</v>
      </c>
      <c r="G1503" s="92" t="s">
        <v>1093</v>
      </c>
      <c r="H1503" s="92" t="s">
        <v>8867</v>
      </c>
      <c r="I1503" s="92" t="s">
        <v>1093</v>
      </c>
      <c r="J1503" s="92" t="s">
        <v>8868</v>
      </c>
      <c r="K1503" s="92" t="s">
        <v>1093</v>
      </c>
      <c r="L1503" s="157">
        <v>567.84</v>
      </c>
      <c r="M1503" s="92" t="s">
        <v>2711</v>
      </c>
      <c r="N1503" s="157">
        <v>290489276.83255398</v>
      </c>
      <c r="O1503" s="92" t="s">
        <v>8823</v>
      </c>
    </row>
    <row r="1504" spans="1:15" ht="24" customHeight="1">
      <c r="A1504" s="92" t="s">
        <v>4919</v>
      </c>
      <c r="B1504" s="151" t="s">
        <v>1089</v>
      </c>
      <c r="C1504" s="151" t="s">
        <v>4920</v>
      </c>
      <c r="D1504" s="151" t="s">
        <v>1091</v>
      </c>
      <c r="E1504" s="152" t="s">
        <v>1109</v>
      </c>
      <c r="F1504" s="92" t="s">
        <v>1157</v>
      </c>
      <c r="G1504" s="92" t="s">
        <v>1093</v>
      </c>
      <c r="H1504" s="92" t="s">
        <v>1216</v>
      </c>
      <c r="I1504" s="92" t="s">
        <v>1093</v>
      </c>
      <c r="J1504" s="92" t="s">
        <v>8869</v>
      </c>
      <c r="K1504" s="92" t="s">
        <v>1093</v>
      </c>
      <c r="L1504" s="157">
        <v>561.36</v>
      </c>
      <c r="M1504" s="92" t="s">
        <v>2711</v>
      </c>
      <c r="N1504" s="157">
        <v>290489838.192554</v>
      </c>
      <c r="O1504" s="92" t="s">
        <v>8823</v>
      </c>
    </row>
    <row r="1505" spans="1:15" ht="24" customHeight="1">
      <c r="A1505" s="92" t="s">
        <v>4921</v>
      </c>
      <c r="B1505" s="151" t="s">
        <v>1126</v>
      </c>
      <c r="C1505" s="151" t="s">
        <v>4922</v>
      </c>
      <c r="D1505" s="151" t="s">
        <v>1091</v>
      </c>
      <c r="E1505" s="152" t="s">
        <v>1096</v>
      </c>
      <c r="F1505" s="92" t="s">
        <v>1157</v>
      </c>
      <c r="G1505" s="92" t="s">
        <v>1093</v>
      </c>
      <c r="H1505" s="92" t="s">
        <v>8870</v>
      </c>
      <c r="I1505" s="92" t="s">
        <v>1093</v>
      </c>
      <c r="J1505" s="92" t="s">
        <v>8871</v>
      </c>
      <c r="K1505" s="92" t="s">
        <v>1093</v>
      </c>
      <c r="L1505" s="157">
        <v>560.52</v>
      </c>
      <c r="M1505" s="92" t="s">
        <v>2711</v>
      </c>
      <c r="N1505" s="157">
        <v>290490398.71255398</v>
      </c>
      <c r="O1505" s="92" t="s">
        <v>8823</v>
      </c>
    </row>
    <row r="1506" spans="1:15" ht="24" customHeight="1">
      <c r="A1506" s="92" t="s">
        <v>4923</v>
      </c>
      <c r="B1506" s="151" t="s">
        <v>1126</v>
      </c>
      <c r="C1506" s="151" t="s">
        <v>4924</v>
      </c>
      <c r="D1506" s="151" t="s">
        <v>1091</v>
      </c>
      <c r="E1506" s="152" t="s">
        <v>1096</v>
      </c>
      <c r="F1506" s="92" t="s">
        <v>4925</v>
      </c>
      <c r="G1506" s="92" t="s">
        <v>1093</v>
      </c>
      <c r="H1506" s="92" t="s">
        <v>8872</v>
      </c>
      <c r="I1506" s="92" t="s">
        <v>1093</v>
      </c>
      <c r="J1506" s="92" t="s">
        <v>8873</v>
      </c>
      <c r="K1506" s="92" t="s">
        <v>1093</v>
      </c>
      <c r="L1506" s="157">
        <v>547.9593294</v>
      </c>
      <c r="M1506" s="92" t="s">
        <v>2711</v>
      </c>
      <c r="N1506" s="157">
        <v>290490946.67188299</v>
      </c>
      <c r="O1506" s="92" t="s">
        <v>8823</v>
      </c>
    </row>
    <row r="1507" spans="1:15" ht="36" customHeight="1">
      <c r="A1507" s="92" t="s">
        <v>4926</v>
      </c>
      <c r="B1507" s="151" t="s">
        <v>1126</v>
      </c>
      <c r="C1507" s="151" t="s">
        <v>4927</v>
      </c>
      <c r="D1507" s="151" t="s">
        <v>1091</v>
      </c>
      <c r="E1507" s="152" t="s">
        <v>1096</v>
      </c>
      <c r="F1507" s="92" t="s">
        <v>4928</v>
      </c>
      <c r="G1507" s="92" t="s">
        <v>1093</v>
      </c>
      <c r="H1507" s="92" t="s">
        <v>8874</v>
      </c>
      <c r="I1507" s="92" t="s">
        <v>1093</v>
      </c>
      <c r="J1507" s="92" t="s">
        <v>8875</v>
      </c>
      <c r="K1507" s="92" t="s">
        <v>1093</v>
      </c>
      <c r="L1507" s="157">
        <v>547.03475252400006</v>
      </c>
      <c r="M1507" s="92" t="s">
        <v>2711</v>
      </c>
      <c r="N1507" s="157">
        <v>290491493.70663601</v>
      </c>
      <c r="O1507" s="92" t="s">
        <v>8823</v>
      </c>
    </row>
    <row r="1508" spans="1:15" ht="24" customHeight="1">
      <c r="A1508" s="92" t="s">
        <v>4929</v>
      </c>
      <c r="B1508" s="151" t="s">
        <v>1126</v>
      </c>
      <c r="C1508" s="151" t="s">
        <v>4930</v>
      </c>
      <c r="D1508" s="151" t="s">
        <v>1091</v>
      </c>
      <c r="E1508" s="152" t="s">
        <v>1096</v>
      </c>
      <c r="F1508" s="92" t="s">
        <v>1869</v>
      </c>
      <c r="G1508" s="92" t="s">
        <v>1093</v>
      </c>
      <c r="H1508" s="92" t="s">
        <v>8876</v>
      </c>
      <c r="I1508" s="92" t="s">
        <v>1093</v>
      </c>
      <c r="J1508" s="92" t="s">
        <v>8877</v>
      </c>
      <c r="K1508" s="92" t="s">
        <v>1093</v>
      </c>
      <c r="L1508" s="157">
        <v>544.67999999999995</v>
      </c>
      <c r="M1508" s="92" t="s">
        <v>2711</v>
      </c>
      <c r="N1508" s="157">
        <v>290492038.38663602</v>
      </c>
      <c r="O1508" s="92" t="s">
        <v>8823</v>
      </c>
    </row>
    <row r="1509" spans="1:15" ht="36" customHeight="1">
      <c r="A1509" s="92" t="s">
        <v>8878</v>
      </c>
      <c r="B1509" s="151" t="s">
        <v>1558</v>
      </c>
      <c r="C1509" s="151" t="s">
        <v>8879</v>
      </c>
      <c r="D1509" s="151" t="s">
        <v>1091</v>
      </c>
      <c r="E1509" s="152" t="s">
        <v>1195</v>
      </c>
      <c r="F1509" s="92" t="s">
        <v>8880</v>
      </c>
      <c r="G1509" s="92" t="s">
        <v>1093</v>
      </c>
      <c r="H1509" s="92" t="s">
        <v>8881</v>
      </c>
      <c r="I1509" s="92" t="s">
        <v>1093</v>
      </c>
      <c r="J1509" s="92" t="s">
        <v>8882</v>
      </c>
      <c r="K1509" s="92" t="s">
        <v>1093</v>
      </c>
      <c r="L1509" s="157">
        <v>534.68799999999999</v>
      </c>
      <c r="M1509" s="92" t="s">
        <v>2711</v>
      </c>
      <c r="N1509" s="157">
        <v>290492573.07463598</v>
      </c>
      <c r="O1509" s="92" t="s">
        <v>8823</v>
      </c>
    </row>
    <row r="1510" spans="1:15" ht="48" customHeight="1">
      <c r="A1510" s="92" t="s">
        <v>4916</v>
      </c>
      <c r="B1510" s="151" t="s">
        <v>1089</v>
      </c>
      <c r="C1510" s="151" t="s">
        <v>2798</v>
      </c>
      <c r="D1510" s="151" t="s">
        <v>1095</v>
      </c>
      <c r="E1510" s="152" t="s">
        <v>1109</v>
      </c>
      <c r="F1510" s="92" t="s">
        <v>1792</v>
      </c>
      <c r="G1510" s="92" t="s">
        <v>1093</v>
      </c>
      <c r="H1510" s="92" t="s">
        <v>7730</v>
      </c>
      <c r="I1510" s="92" t="s">
        <v>1093</v>
      </c>
      <c r="J1510" s="92" t="s">
        <v>8883</v>
      </c>
      <c r="K1510" s="92" t="s">
        <v>1093</v>
      </c>
      <c r="L1510" s="157">
        <v>531.29999999999995</v>
      </c>
      <c r="M1510" s="92" t="s">
        <v>2711</v>
      </c>
      <c r="N1510" s="157">
        <v>290493104.37463599</v>
      </c>
      <c r="O1510" s="92" t="s">
        <v>8823</v>
      </c>
    </row>
    <row r="1511" spans="1:15" ht="24" customHeight="1">
      <c r="A1511" s="92" t="s">
        <v>4917</v>
      </c>
      <c r="B1511" s="151" t="s">
        <v>1089</v>
      </c>
      <c r="C1511" s="151" t="s">
        <v>4201</v>
      </c>
      <c r="D1511" s="151" t="s">
        <v>1095</v>
      </c>
      <c r="E1511" s="152" t="s">
        <v>1109</v>
      </c>
      <c r="F1511" s="92" t="s">
        <v>1119</v>
      </c>
      <c r="G1511" s="92" t="s">
        <v>1093</v>
      </c>
      <c r="H1511" s="92" t="s">
        <v>7068</v>
      </c>
      <c r="I1511" s="92" t="s">
        <v>1093</v>
      </c>
      <c r="J1511" s="92" t="s">
        <v>8884</v>
      </c>
      <c r="K1511" s="92" t="s">
        <v>1093</v>
      </c>
      <c r="L1511" s="157">
        <v>531.26</v>
      </c>
      <c r="M1511" s="92" t="s">
        <v>2711</v>
      </c>
      <c r="N1511" s="157">
        <v>290493635.63463598</v>
      </c>
      <c r="O1511" s="92" t="s">
        <v>8823</v>
      </c>
    </row>
    <row r="1512" spans="1:15" ht="36" customHeight="1">
      <c r="A1512" s="92" t="s">
        <v>4918</v>
      </c>
      <c r="B1512" s="151" t="s">
        <v>1089</v>
      </c>
      <c r="C1512" s="151" t="s">
        <v>3434</v>
      </c>
      <c r="D1512" s="151" t="s">
        <v>1095</v>
      </c>
      <c r="E1512" s="152" t="s">
        <v>1109</v>
      </c>
      <c r="F1512" s="92" t="s">
        <v>1119</v>
      </c>
      <c r="G1512" s="92" t="s">
        <v>1093</v>
      </c>
      <c r="H1512" s="92" t="s">
        <v>7068</v>
      </c>
      <c r="I1512" s="92" t="s">
        <v>1093</v>
      </c>
      <c r="J1512" s="92" t="s">
        <v>8884</v>
      </c>
      <c r="K1512" s="92" t="s">
        <v>1093</v>
      </c>
      <c r="L1512" s="157">
        <v>531.26</v>
      </c>
      <c r="M1512" s="92" t="s">
        <v>2711</v>
      </c>
      <c r="N1512" s="157">
        <v>290494166.89463598</v>
      </c>
      <c r="O1512" s="92" t="s">
        <v>8823</v>
      </c>
    </row>
    <row r="1513" spans="1:15" ht="24" customHeight="1">
      <c r="A1513" s="92" t="s">
        <v>4941</v>
      </c>
      <c r="B1513" s="151" t="s">
        <v>1126</v>
      </c>
      <c r="C1513" s="151" t="s">
        <v>4942</v>
      </c>
      <c r="D1513" s="151" t="s">
        <v>1091</v>
      </c>
      <c r="E1513" s="152" t="s">
        <v>1096</v>
      </c>
      <c r="F1513" s="92" t="s">
        <v>1100</v>
      </c>
      <c r="G1513" s="92" t="s">
        <v>1093</v>
      </c>
      <c r="H1513" s="92" t="s">
        <v>8885</v>
      </c>
      <c r="I1513" s="92" t="s">
        <v>1093</v>
      </c>
      <c r="J1513" s="92" t="s">
        <v>8886</v>
      </c>
      <c r="K1513" s="92" t="s">
        <v>1093</v>
      </c>
      <c r="L1513" s="157">
        <v>523.35</v>
      </c>
      <c r="M1513" s="92" t="s">
        <v>2711</v>
      </c>
      <c r="N1513" s="157">
        <v>290494690.244636</v>
      </c>
      <c r="O1513" s="92" t="s">
        <v>8823</v>
      </c>
    </row>
    <row r="1514" spans="1:15" ht="24" customHeight="1">
      <c r="A1514" s="92" t="s">
        <v>4943</v>
      </c>
      <c r="B1514" s="151" t="s">
        <v>1126</v>
      </c>
      <c r="C1514" s="151" t="s">
        <v>4944</v>
      </c>
      <c r="D1514" s="151" t="s">
        <v>1091</v>
      </c>
      <c r="E1514" s="152" t="s">
        <v>1096</v>
      </c>
      <c r="F1514" s="92" t="s">
        <v>2882</v>
      </c>
      <c r="G1514" s="92" t="s">
        <v>1093</v>
      </c>
      <c r="H1514" s="92" t="s">
        <v>8887</v>
      </c>
      <c r="I1514" s="92" t="s">
        <v>1093</v>
      </c>
      <c r="J1514" s="92" t="s">
        <v>8888</v>
      </c>
      <c r="K1514" s="92" t="s">
        <v>1093</v>
      </c>
      <c r="L1514" s="157">
        <v>522.34</v>
      </c>
      <c r="M1514" s="92" t="s">
        <v>2711</v>
      </c>
      <c r="N1514" s="157">
        <v>290495212.58463597</v>
      </c>
      <c r="O1514" s="92" t="s">
        <v>8823</v>
      </c>
    </row>
    <row r="1515" spans="1:15" ht="24" customHeight="1">
      <c r="A1515" s="92" t="s">
        <v>4935</v>
      </c>
      <c r="B1515" s="151" t="s">
        <v>1126</v>
      </c>
      <c r="C1515" s="151" t="s">
        <v>4936</v>
      </c>
      <c r="D1515" s="151" t="s">
        <v>1091</v>
      </c>
      <c r="E1515" s="152" t="s">
        <v>1096</v>
      </c>
      <c r="F1515" s="92" t="s">
        <v>8889</v>
      </c>
      <c r="G1515" s="92" t="s">
        <v>1093</v>
      </c>
      <c r="H1515" s="92" t="s">
        <v>8890</v>
      </c>
      <c r="I1515" s="92" t="s">
        <v>1093</v>
      </c>
      <c r="J1515" s="92" t="s">
        <v>8891</v>
      </c>
      <c r="K1515" s="92" t="s">
        <v>1093</v>
      </c>
      <c r="L1515" s="157">
        <v>521.96031000000005</v>
      </c>
      <c r="M1515" s="92" t="s">
        <v>2711</v>
      </c>
      <c r="N1515" s="157">
        <v>290495734.54494601</v>
      </c>
      <c r="O1515" s="92" t="s">
        <v>8823</v>
      </c>
    </row>
    <row r="1516" spans="1:15" ht="24" customHeight="1">
      <c r="A1516" s="92" t="s">
        <v>4945</v>
      </c>
      <c r="B1516" s="151" t="s">
        <v>1126</v>
      </c>
      <c r="C1516" s="151" t="s">
        <v>4946</v>
      </c>
      <c r="D1516" s="151" t="s">
        <v>1091</v>
      </c>
      <c r="E1516" s="152" t="s">
        <v>1096</v>
      </c>
      <c r="F1516" s="92" t="s">
        <v>2479</v>
      </c>
      <c r="G1516" s="92" t="s">
        <v>1093</v>
      </c>
      <c r="H1516" s="92" t="s">
        <v>8892</v>
      </c>
      <c r="I1516" s="92" t="s">
        <v>1093</v>
      </c>
      <c r="J1516" s="92" t="s">
        <v>8893</v>
      </c>
      <c r="K1516" s="92" t="s">
        <v>1093</v>
      </c>
      <c r="L1516" s="157">
        <v>518.64</v>
      </c>
      <c r="M1516" s="92" t="s">
        <v>2711</v>
      </c>
      <c r="N1516" s="157">
        <v>290496253.184946</v>
      </c>
      <c r="O1516" s="92" t="s">
        <v>8823</v>
      </c>
    </row>
    <row r="1517" spans="1:15" ht="60" customHeight="1">
      <c r="A1517" s="92" t="s">
        <v>4770</v>
      </c>
      <c r="B1517" s="151" t="s">
        <v>1101</v>
      </c>
      <c r="C1517" s="151" t="s">
        <v>4771</v>
      </c>
      <c r="D1517" s="151" t="s">
        <v>513</v>
      </c>
      <c r="E1517" s="152" t="s">
        <v>1096</v>
      </c>
      <c r="F1517" s="92" t="s">
        <v>8894</v>
      </c>
      <c r="G1517" s="92" t="s">
        <v>8895</v>
      </c>
      <c r="H1517" s="92" t="s">
        <v>1575</v>
      </c>
      <c r="I1517" s="92" t="s">
        <v>4453</v>
      </c>
      <c r="J1517" s="92" t="s">
        <v>8896</v>
      </c>
      <c r="K1517" s="92" t="s">
        <v>8897</v>
      </c>
      <c r="L1517" s="157">
        <v>518.4459486346974</v>
      </c>
      <c r="M1517" s="92" t="s">
        <v>2711</v>
      </c>
      <c r="N1517" s="157">
        <v>290496771.63089502</v>
      </c>
      <c r="O1517" s="92" t="s">
        <v>8823</v>
      </c>
    </row>
    <row r="1518" spans="1:15" ht="48" customHeight="1">
      <c r="A1518" s="92" t="s">
        <v>4949</v>
      </c>
      <c r="B1518" s="151" t="s">
        <v>1126</v>
      </c>
      <c r="C1518" s="151" t="s">
        <v>4950</v>
      </c>
      <c r="D1518" s="151" t="s">
        <v>1091</v>
      </c>
      <c r="E1518" s="152" t="s">
        <v>1096</v>
      </c>
      <c r="F1518" s="92" t="s">
        <v>1712</v>
      </c>
      <c r="G1518" s="92" t="s">
        <v>1093</v>
      </c>
      <c r="H1518" s="92" t="s">
        <v>8898</v>
      </c>
      <c r="I1518" s="92" t="s">
        <v>1093</v>
      </c>
      <c r="J1518" s="92" t="s">
        <v>8899</v>
      </c>
      <c r="K1518" s="92" t="s">
        <v>1093</v>
      </c>
      <c r="L1518" s="157">
        <v>516</v>
      </c>
      <c r="M1518" s="92" t="s">
        <v>2711</v>
      </c>
      <c r="N1518" s="157">
        <v>290497287.63089502</v>
      </c>
      <c r="O1518" s="92" t="s">
        <v>8823</v>
      </c>
    </row>
    <row r="1519" spans="1:15" ht="36" customHeight="1">
      <c r="A1519" s="92" t="s">
        <v>4931</v>
      </c>
      <c r="B1519" s="151" t="s">
        <v>1089</v>
      </c>
      <c r="C1519" s="151" t="s">
        <v>4753</v>
      </c>
      <c r="D1519" s="151" t="s">
        <v>1095</v>
      </c>
      <c r="E1519" s="152" t="s">
        <v>1109</v>
      </c>
      <c r="F1519" s="92" t="s">
        <v>2479</v>
      </c>
      <c r="G1519" s="92" t="s">
        <v>1093</v>
      </c>
      <c r="H1519" s="92" t="s">
        <v>8900</v>
      </c>
      <c r="I1519" s="92" t="s">
        <v>1093</v>
      </c>
      <c r="J1519" s="92" t="s">
        <v>8901</v>
      </c>
      <c r="K1519" s="92" t="s">
        <v>1093</v>
      </c>
      <c r="L1519" s="157">
        <v>510</v>
      </c>
      <c r="M1519" s="92" t="s">
        <v>2711</v>
      </c>
      <c r="N1519" s="157">
        <v>290497797.63089502</v>
      </c>
      <c r="O1519" s="92" t="s">
        <v>8823</v>
      </c>
    </row>
    <row r="1520" spans="1:15" ht="48" customHeight="1">
      <c r="A1520" s="92" t="s">
        <v>4932</v>
      </c>
      <c r="B1520" s="151" t="s">
        <v>1089</v>
      </c>
      <c r="C1520" s="151" t="s">
        <v>4565</v>
      </c>
      <c r="D1520" s="151" t="s">
        <v>1095</v>
      </c>
      <c r="E1520" s="152" t="s">
        <v>1109</v>
      </c>
      <c r="F1520" s="92" t="s">
        <v>3382</v>
      </c>
      <c r="G1520" s="92" t="s">
        <v>1093</v>
      </c>
      <c r="H1520" s="92" t="s">
        <v>7974</v>
      </c>
      <c r="I1520" s="92" t="s">
        <v>1093</v>
      </c>
      <c r="J1520" s="92" t="s">
        <v>8902</v>
      </c>
      <c r="K1520" s="92" t="s">
        <v>1093</v>
      </c>
      <c r="L1520" s="157">
        <v>507.68</v>
      </c>
      <c r="M1520" s="92" t="s">
        <v>2711</v>
      </c>
      <c r="N1520" s="157">
        <v>290498305.31089503</v>
      </c>
      <c r="O1520" s="92" t="s">
        <v>8823</v>
      </c>
    </row>
    <row r="1521" spans="1:15" ht="48" customHeight="1">
      <c r="A1521" s="92" t="s">
        <v>4953</v>
      </c>
      <c r="B1521" s="151" t="s">
        <v>1089</v>
      </c>
      <c r="C1521" s="151" t="s">
        <v>4954</v>
      </c>
      <c r="D1521" s="151" t="s">
        <v>1091</v>
      </c>
      <c r="E1521" s="152" t="s">
        <v>1109</v>
      </c>
      <c r="F1521" s="92" t="s">
        <v>2499</v>
      </c>
      <c r="G1521" s="92" t="s">
        <v>1093</v>
      </c>
      <c r="H1521" s="92" t="s">
        <v>8903</v>
      </c>
      <c r="I1521" s="92" t="s">
        <v>1093</v>
      </c>
      <c r="J1521" s="92" t="s">
        <v>8904</v>
      </c>
      <c r="K1521" s="92" t="s">
        <v>1093</v>
      </c>
      <c r="L1521" s="157">
        <v>507.6</v>
      </c>
      <c r="M1521" s="92" t="s">
        <v>2711</v>
      </c>
      <c r="N1521" s="157">
        <v>290498812.91089499</v>
      </c>
      <c r="O1521" s="92" t="s">
        <v>8823</v>
      </c>
    </row>
    <row r="1522" spans="1:15" ht="36" customHeight="1">
      <c r="A1522" s="92" t="s">
        <v>8905</v>
      </c>
      <c r="B1522" s="151" t="s">
        <v>1101</v>
      </c>
      <c r="C1522" s="151" t="s">
        <v>8906</v>
      </c>
      <c r="D1522" s="151" t="s">
        <v>513</v>
      </c>
      <c r="E1522" s="152" t="s">
        <v>1096</v>
      </c>
      <c r="F1522" s="92" t="s">
        <v>8907</v>
      </c>
      <c r="G1522" s="92" t="s">
        <v>534</v>
      </c>
      <c r="H1522" s="92" t="s">
        <v>4422</v>
      </c>
      <c r="I1522" s="92" t="s">
        <v>7883</v>
      </c>
      <c r="J1522" s="92" t="s">
        <v>8908</v>
      </c>
      <c r="K1522" s="92" t="s">
        <v>1217</v>
      </c>
      <c r="L1522" s="157">
        <v>507.37968999999998</v>
      </c>
      <c r="M1522" s="92" t="s">
        <v>2711</v>
      </c>
      <c r="N1522" s="157">
        <v>290499320.29058498</v>
      </c>
      <c r="O1522" s="92" t="s">
        <v>8823</v>
      </c>
    </row>
    <row r="1523" spans="1:15" ht="24" customHeight="1">
      <c r="A1523" s="92" t="s">
        <v>4957</v>
      </c>
      <c r="B1523" s="151" t="s">
        <v>1089</v>
      </c>
      <c r="C1523" s="151" t="s">
        <v>4958</v>
      </c>
      <c r="D1523" s="151" t="s">
        <v>1091</v>
      </c>
      <c r="E1523" s="152" t="s">
        <v>6568</v>
      </c>
      <c r="F1523" s="92" t="s">
        <v>1605</v>
      </c>
      <c r="G1523" s="92" t="s">
        <v>1093</v>
      </c>
      <c r="H1523" s="92" t="s">
        <v>8909</v>
      </c>
      <c r="I1523" s="92" t="s">
        <v>1093</v>
      </c>
      <c r="J1523" s="92" t="s">
        <v>8910</v>
      </c>
      <c r="K1523" s="92" t="s">
        <v>1093</v>
      </c>
      <c r="L1523" s="157">
        <v>506.76</v>
      </c>
      <c r="M1523" s="92" t="s">
        <v>2711</v>
      </c>
      <c r="N1523" s="157">
        <v>290499827.05058497</v>
      </c>
      <c r="O1523" s="92" t="s">
        <v>8823</v>
      </c>
    </row>
    <row r="1524" spans="1:15" ht="96" customHeight="1">
      <c r="A1524" s="92" t="s">
        <v>4959</v>
      </c>
      <c r="B1524" s="151" t="s">
        <v>1089</v>
      </c>
      <c r="C1524" s="151" t="s">
        <v>4960</v>
      </c>
      <c r="D1524" s="151" t="s">
        <v>1091</v>
      </c>
      <c r="E1524" s="152" t="s">
        <v>1109</v>
      </c>
      <c r="F1524" s="92" t="s">
        <v>1097</v>
      </c>
      <c r="G1524" s="92" t="s">
        <v>1093</v>
      </c>
      <c r="H1524" s="92" t="s">
        <v>8911</v>
      </c>
      <c r="I1524" s="92" t="s">
        <v>1093</v>
      </c>
      <c r="J1524" s="92" t="s">
        <v>8911</v>
      </c>
      <c r="K1524" s="92" t="s">
        <v>1093</v>
      </c>
      <c r="L1524" s="157">
        <v>504.95</v>
      </c>
      <c r="M1524" s="92" t="s">
        <v>2711</v>
      </c>
      <c r="N1524" s="157">
        <v>290500332.00058502</v>
      </c>
      <c r="O1524" s="92" t="s">
        <v>8823</v>
      </c>
    </row>
    <row r="1525" spans="1:15" ht="24" customHeight="1">
      <c r="A1525" s="92" t="s">
        <v>4940</v>
      </c>
      <c r="B1525" s="151" t="s">
        <v>1089</v>
      </c>
      <c r="C1525" s="151" t="s">
        <v>4595</v>
      </c>
      <c r="D1525" s="151" t="s">
        <v>1095</v>
      </c>
      <c r="E1525" s="152" t="s">
        <v>1096</v>
      </c>
      <c r="F1525" s="92" t="s">
        <v>1097</v>
      </c>
      <c r="G1525" s="92" t="s">
        <v>1093</v>
      </c>
      <c r="H1525" s="92" t="s">
        <v>8912</v>
      </c>
      <c r="I1525" s="92" t="s">
        <v>1093</v>
      </c>
      <c r="J1525" s="92" t="s">
        <v>8912</v>
      </c>
      <c r="K1525" s="92" t="s">
        <v>1093</v>
      </c>
      <c r="L1525" s="157">
        <v>500</v>
      </c>
      <c r="M1525" s="92" t="s">
        <v>2711</v>
      </c>
      <c r="N1525" s="157">
        <v>290500832.00058502</v>
      </c>
      <c r="O1525" s="92" t="s">
        <v>8823</v>
      </c>
    </row>
    <row r="1526" spans="1:15" ht="36" customHeight="1">
      <c r="A1526" s="92" t="s">
        <v>4966</v>
      </c>
      <c r="B1526" s="151" t="s">
        <v>1126</v>
      </c>
      <c r="C1526" s="151" t="s">
        <v>4967</v>
      </c>
      <c r="D1526" s="151" t="s">
        <v>1091</v>
      </c>
      <c r="E1526" s="152" t="s">
        <v>1096</v>
      </c>
      <c r="F1526" s="92" t="s">
        <v>2001</v>
      </c>
      <c r="G1526" s="92" t="s">
        <v>1093</v>
      </c>
      <c r="H1526" s="92" t="s">
        <v>8913</v>
      </c>
      <c r="I1526" s="92" t="s">
        <v>1093</v>
      </c>
      <c r="J1526" s="92" t="s">
        <v>8914</v>
      </c>
      <c r="K1526" s="92" t="s">
        <v>1093</v>
      </c>
      <c r="L1526" s="157">
        <v>497.04</v>
      </c>
      <c r="M1526" s="92" t="s">
        <v>2711</v>
      </c>
      <c r="N1526" s="157">
        <v>290501329.04058498</v>
      </c>
      <c r="O1526" s="92" t="s">
        <v>8823</v>
      </c>
    </row>
    <row r="1527" spans="1:15" ht="36" customHeight="1">
      <c r="A1527" s="92" t="s">
        <v>4969</v>
      </c>
      <c r="B1527" s="151" t="s">
        <v>1126</v>
      </c>
      <c r="C1527" s="151" t="s">
        <v>4970</v>
      </c>
      <c r="D1527" s="151" t="s">
        <v>1091</v>
      </c>
      <c r="E1527" s="152" t="s">
        <v>1096</v>
      </c>
      <c r="F1527" s="92" t="s">
        <v>4971</v>
      </c>
      <c r="G1527" s="92" t="s">
        <v>1093</v>
      </c>
      <c r="H1527" s="92" t="s">
        <v>8915</v>
      </c>
      <c r="I1527" s="92" t="s">
        <v>1093</v>
      </c>
      <c r="J1527" s="92" t="s">
        <v>8916</v>
      </c>
      <c r="K1527" s="92" t="s">
        <v>1093</v>
      </c>
      <c r="L1527" s="157">
        <v>495</v>
      </c>
      <c r="M1527" s="92" t="s">
        <v>2711</v>
      </c>
      <c r="N1527" s="157">
        <v>290501824.04058498</v>
      </c>
      <c r="O1527" s="92" t="s">
        <v>8823</v>
      </c>
    </row>
    <row r="1528" spans="1:15" ht="24" customHeight="1">
      <c r="A1528" s="92" t="s">
        <v>8917</v>
      </c>
      <c r="B1528" s="151" t="s">
        <v>1126</v>
      </c>
      <c r="C1528" s="151" t="s">
        <v>8918</v>
      </c>
      <c r="D1528" s="151" t="s">
        <v>1091</v>
      </c>
      <c r="E1528" s="152" t="s">
        <v>1096</v>
      </c>
      <c r="F1528" s="92" t="s">
        <v>1157</v>
      </c>
      <c r="G1528" s="92" t="s">
        <v>1093</v>
      </c>
      <c r="H1528" s="92" t="s">
        <v>8919</v>
      </c>
      <c r="I1528" s="92" t="s">
        <v>1093</v>
      </c>
      <c r="J1528" s="92" t="s">
        <v>8920</v>
      </c>
      <c r="K1528" s="92" t="s">
        <v>1093</v>
      </c>
      <c r="L1528" s="157">
        <v>491.4</v>
      </c>
      <c r="M1528" s="92" t="s">
        <v>2711</v>
      </c>
      <c r="N1528" s="157">
        <v>290502315.44058502</v>
      </c>
      <c r="O1528" s="92" t="s">
        <v>8823</v>
      </c>
    </row>
    <row r="1529" spans="1:15" ht="24" customHeight="1">
      <c r="A1529" s="92" t="s">
        <v>4972</v>
      </c>
      <c r="B1529" s="151" t="s">
        <v>1126</v>
      </c>
      <c r="C1529" s="151" t="s">
        <v>4973</v>
      </c>
      <c r="D1529" s="151" t="s">
        <v>1091</v>
      </c>
      <c r="E1529" s="152" t="s">
        <v>1131</v>
      </c>
      <c r="F1529" s="92" t="s">
        <v>4974</v>
      </c>
      <c r="G1529" s="92" t="s">
        <v>1093</v>
      </c>
      <c r="H1529" s="92" t="s">
        <v>8921</v>
      </c>
      <c r="I1529" s="92" t="s">
        <v>1093</v>
      </c>
      <c r="J1529" s="92" t="s">
        <v>8922</v>
      </c>
      <c r="K1529" s="92" t="s">
        <v>1093</v>
      </c>
      <c r="L1529" s="157">
        <v>490.43483163000002</v>
      </c>
      <c r="M1529" s="92" t="s">
        <v>2711</v>
      </c>
      <c r="N1529" s="157">
        <v>290502805.87541699</v>
      </c>
      <c r="O1529" s="92" t="s">
        <v>8823</v>
      </c>
    </row>
    <row r="1530" spans="1:15" ht="24" customHeight="1">
      <c r="A1530" s="92" t="s">
        <v>4947</v>
      </c>
      <c r="B1530" s="151" t="s">
        <v>1089</v>
      </c>
      <c r="C1530" s="151" t="s">
        <v>4948</v>
      </c>
      <c r="D1530" s="151" t="s">
        <v>1095</v>
      </c>
      <c r="E1530" s="152" t="s">
        <v>1160</v>
      </c>
      <c r="F1530" s="92" t="s">
        <v>3634</v>
      </c>
      <c r="G1530" s="92" t="s">
        <v>1093</v>
      </c>
      <c r="H1530" s="92" t="s">
        <v>5525</v>
      </c>
      <c r="I1530" s="92" t="s">
        <v>1093</v>
      </c>
      <c r="J1530" s="92" t="s">
        <v>8923</v>
      </c>
      <c r="K1530" s="92" t="s">
        <v>1093</v>
      </c>
      <c r="L1530" s="157">
        <v>487.8</v>
      </c>
      <c r="M1530" s="92" t="s">
        <v>2711</v>
      </c>
      <c r="N1530" s="157">
        <v>290503293.67541701</v>
      </c>
      <c r="O1530" s="92" t="s">
        <v>8823</v>
      </c>
    </row>
    <row r="1531" spans="1:15" ht="24" customHeight="1">
      <c r="A1531" s="92" t="s">
        <v>4951</v>
      </c>
      <c r="B1531" s="151" t="s">
        <v>1089</v>
      </c>
      <c r="C1531" s="151" t="s">
        <v>4952</v>
      </c>
      <c r="D1531" s="151" t="s">
        <v>1095</v>
      </c>
      <c r="E1531" s="152" t="s">
        <v>1160</v>
      </c>
      <c r="F1531" s="92" t="s">
        <v>3634</v>
      </c>
      <c r="G1531" s="92" t="s">
        <v>1093</v>
      </c>
      <c r="H1531" s="92" t="s">
        <v>7061</v>
      </c>
      <c r="I1531" s="92" t="s">
        <v>1093</v>
      </c>
      <c r="J1531" s="92" t="s">
        <v>8924</v>
      </c>
      <c r="K1531" s="92" t="s">
        <v>1093</v>
      </c>
      <c r="L1531" s="157">
        <v>485.4</v>
      </c>
      <c r="M1531" s="92" t="s">
        <v>2711</v>
      </c>
      <c r="N1531" s="157">
        <v>290503779.07541698</v>
      </c>
      <c r="O1531" s="92" t="s">
        <v>8823</v>
      </c>
    </row>
    <row r="1532" spans="1:15" ht="36" customHeight="1">
      <c r="A1532" s="92" t="s">
        <v>4975</v>
      </c>
      <c r="B1532" s="151" t="s">
        <v>1089</v>
      </c>
      <c r="C1532" s="151" t="s">
        <v>4976</v>
      </c>
      <c r="D1532" s="151" t="s">
        <v>1091</v>
      </c>
      <c r="E1532" s="152" t="s">
        <v>1096</v>
      </c>
      <c r="F1532" s="92" t="s">
        <v>4125</v>
      </c>
      <c r="G1532" s="92" t="s">
        <v>1093</v>
      </c>
      <c r="H1532" s="92" t="s">
        <v>8925</v>
      </c>
      <c r="I1532" s="92" t="s">
        <v>1093</v>
      </c>
      <c r="J1532" s="92" t="s">
        <v>8926</v>
      </c>
      <c r="K1532" s="92" t="s">
        <v>1093</v>
      </c>
      <c r="L1532" s="157">
        <v>484.1232</v>
      </c>
      <c r="M1532" s="92" t="s">
        <v>2711</v>
      </c>
      <c r="N1532" s="157">
        <v>290504263.19861698</v>
      </c>
      <c r="O1532" s="92" t="s">
        <v>8823</v>
      </c>
    </row>
    <row r="1533" spans="1:15" ht="24" customHeight="1">
      <c r="A1533" s="92" t="s">
        <v>4955</v>
      </c>
      <c r="B1533" s="151" t="s">
        <v>1089</v>
      </c>
      <c r="C1533" s="151" t="s">
        <v>4108</v>
      </c>
      <c r="D1533" s="151" t="s">
        <v>1095</v>
      </c>
      <c r="E1533" s="152" t="s">
        <v>4956</v>
      </c>
      <c r="F1533" s="92" t="s">
        <v>3790</v>
      </c>
      <c r="G1533" s="92" t="s">
        <v>1093</v>
      </c>
      <c r="H1533" s="92" t="s">
        <v>7730</v>
      </c>
      <c r="I1533" s="92" t="s">
        <v>1093</v>
      </c>
      <c r="J1533" s="92" t="s">
        <v>8927</v>
      </c>
      <c r="K1533" s="92" t="s">
        <v>1093</v>
      </c>
      <c r="L1533" s="157">
        <v>478.17</v>
      </c>
      <c r="M1533" s="92" t="s">
        <v>2711</v>
      </c>
      <c r="N1533" s="157">
        <v>290504741.368617</v>
      </c>
      <c r="O1533" s="92" t="s">
        <v>8823</v>
      </c>
    </row>
    <row r="1534" spans="1:15" ht="24" customHeight="1">
      <c r="A1534" s="92" t="s">
        <v>4977</v>
      </c>
      <c r="B1534" s="151" t="s">
        <v>1089</v>
      </c>
      <c r="C1534" s="151" t="s">
        <v>4146</v>
      </c>
      <c r="D1534" s="151" t="s">
        <v>1091</v>
      </c>
      <c r="E1534" s="152" t="s">
        <v>1109</v>
      </c>
      <c r="F1534" s="92" t="s">
        <v>3368</v>
      </c>
      <c r="G1534" s="92" t="s">
        <v>1093</v>
      </c>
      <c r="H1534" s="92" t="s">
        <v>8645</v>
      </c>
      <c r="I1534" s="92" t="s">
        <v>1093</v>
      </c>
      <c r="J1534" s="92" t="s">
        <v>8929</v>
      </c>
      <c r="K1534" s="92" t="s">
        <v>1093</v>
      </c>
      <c r="L1534" s="157">
        <v>478.08</v>
      </c>
      <c r="M1534" s="92" t="s">
        <v>2711</v>
      </c>
      <c r="N1534" s="157">
        <v>290505219.44861698</v>
      </c>
      <c r="O1534" s="92" t="s">
        <v>8823</v>
      </c>
    </row>
    <row r="1535" spans="1:15" ht="24" customHeight="1">
      <c r="A1535" s="92" t="s">
        <v>4978</v>
      </c>
      <c r="B1535" s="151" t="s">
        <v>1089</v>
      </c>
      <c r="C1535" s="151" t="s">
        <v>4979</v>
      </c>
      <c r="D1535" s="151" t="s">
        <v>1091</v>
      </c>
      <c r="E1535" s="152" t="s">
        <v>1344</v>
      </c>
      <c r="F1535" s="92" t="s">
        <v>3862</v>
      </c>
      <c r="G1535" s="92" t="s">
        <v>1093</v>
      </c>
      <c r="H1535" s="92" t="s">
        <v>8930</v>
      </c>
      <c r="I1535" s="92" t="s">
        <v>1093</v>
      </c>
      <c r="J1535" s="92" t="s">
        <v>8931</v>
      </c>
      <c r="K1535" s="92" t="s">
        <v>1093</v>
      </c>
      <c r="L1535" s="157">
        <v>477.4</v>
      </c>
      <c r="M1535" s="92" t="s">
        <v>2711</v>
      </c>
      <c r="N1535" s="157">
        <v>290505696.84861702</v>
      </c>
      <c r="O1535" s="92" t="s">
        <v>8823</v>
      </c>
    </row>
    <row r="1536" spans="1:15" ht="24" customHeight="1">
      <c r="A1536" s="92" t="s">
        <v>4983</v>
      </c>
      <c r="B1536" s="151" t="s">
        <v>1126</v>
      </c>
      <c r="C1536" s="151" t="s">
        <v>4984</v>
      </c>
      <c r="D1536" s="151" t="s">
        <v>1091</v>
      </c>
      <c r="E1536" s="152" t="s">
        <v>1096</v>
      </c>
      <c r="F1536" s="92" t="s">
        <v>1100</v>
      </c>
      <c r="G1536" s="92" t="s">
        <v>1093</v>
      </c>
      <c r="H1536" s="92" t="s">
        <v>8933</v>
      </c>
      <c r="I1536" s="92" t="s">
        <v>1093</v>
      </c>
      <c r="J1536" s="92" t="s">
        <v>8934</v>
      </c>
      <c r="K1536" s="92" t="s">
        <v>1093</v>
      </c>
      <c r="L1536" s="157">
        <v>468.51</v>
      </c>
      <c r="M1536" s="92" t="s">
        <v>2711</v>
      </c>
      <c r="N1536" s="157">
        <v>290506165.35861701</v>
      </c>
      <c r="O1536" s="92" t="s">
        <v>8823</v>
      </c>
    </row>
    <row r="1537" spans="1:15" ht="24" customHeight="1">
      <c r="A1537" s="92" t="s">
        <v>4985</v>
      </c>
      <c r="B1537" s="151" t="s">
        <v>1089</v>
      </c>
      <c r="C1537" s="151" t="s">
        <v>4986</v>
      </c>
      <c r="D1537" s="151" t="s">
        <v>1091</v>
      </c>
      <c r="E1537" s="152" t="s">
        <v>1109</v>
      </c>
      <c r="F1537" s="92" t="s">
        <v>1097</v>
      </c>
      <c r="G1537" s="92" t="s">
        <v>1093</v>
      </c>
      <c r="H1537" s="92" t="s">
        <v>8935</v>
      </c>
      <c r="I1537" s="92" t="s">
        <v>1093</v>
      </c>
      <c r="J1537" s="92" t="s">
        <v>8935</v>
      </c>
      <c r="K1537" s="92" t="s">
        <v>1093</v>
      </c>
      <c r="L1537" s="157">
        <v>468.23</v>
      </c>
      <c r="M1537" s="92" t="s">
        <v>2711</v>
      </c>
      <c r="N1537" s="157">
        <v>290506633.58861703</v>
      </c>
      <c r="O1537" s="92" t="s">
        <v>8823</v>
      </c>
    </row>
    <row r="1538" spans="1:15" ht="24" customHeight="1">
      <c r="A1538" s="92" t="s">
        <v>4990</v>
      </c>
      <c r="B1538" s="151" t="s">
        <v>1126</v>
      </c>
      <c r="C1538" s="151" t="s">
        <v>4991</v>
      </c>
      <c r="D1538" s="151" t="s">
        <v>1091</v>
      </c>
      <c r="E1538" s="152" t="s">
        <v>1096</v>
      </c>
      <c r="F1538" s="92" t="s">
        <v>3790</v>
      </c>
      <c r="G1538" s="92" t="s">
        <v>1093</v>
      </c>
      <c r="H1538" s="92" t="s">
        <v>8936</v>
      </c>
      <c r="I1538" s="92" t="s">
        <v>1093</v>
      </c>
      <c r="J1538" s="92" t="s">
        <v>8937</v>
      </c>
      <c r="K1538" s="92" t="s">
        <v>1093</v>
      </c>
      <c r="L1538" s="157">
        <v>463.32</v>
      </c>
      <c r="M1538" s="92" t="s">
        <v>2711</v>
      </c>
      <c r="N1538" s="157">
        <v>290507096.90861702</v>
      </c>
      <c r="O1538" s="92" t="s">
        <v>8823</v>
      </c>
    </row>
    <row r="1539" spans="1:15" ht="24" customHeight="1">
      <c r="A1539" s="92" t="s">
        <v>4992</v>
      </c>
      <c r="B1539" s="151" t="s">
        <v>1089</v>
      </c>
      <c r="C1539" s="151" t="s">
        <v>4993</v>
      </c>
      <c r="D1539" s="151" t="s">
        <v>1091</v>
      </c>
      <c r="E1539" s="152" t="s">
        <v>1344</v>
      </c>
      <c r="F1539" s="92" t="s">
        <v>4015</v>
      </c>
      <c r="G1539" s="92" t="s">
        <v>1093</v>
      </c>
      <c r="H1539" s="92" t="s">
        <v>8938</v>
      </c>
      <c r="I1539" s="92" t="s">
        <v>1093</v>
      </c>
      <c r="J1539" s="92" t="s">
        <v>8939</v>
      </c>
      <c r="K1539" s="92" t="s">
        <v>1093</v>
      </c>
      <c r="L1539" s="157">
        <v>457.24</v>
      </c>
      <c r="M1539" s="92" t="s">
        <v>2711</v>
      </c>
      <c r="N1539" s="157">
        <v>290507554.14861703</v>
      </c>
      <c r="O1539" s="92" t="s">
        <v>8823</v>
      </c>
    </row>
    <row r="1540" spans="1:15" ht="24" customHeight="1">
      <c r="A1540" s="92" t="s">
        <v>5013</v>
      </c>
      <c r="B1540" s="151" t="s">
        <v>1101</v>
      </c>
      <c r="C1540" s="151" t="s">
        <v>5014</v>
      </c>
      <c r="D1540" s="151" t="s">
        <v>1091</v>
      </c>
      <c r="E1540" s="152" t="s">
        <v>1523</v>
      </c>
      <c r="F1540" s="92" t="s">
        <v>5015</v>
      </c>
      <c r="G1540" s="92" t="s">
        <v>1093</v>
      </c>
      <c r="H1540" s="92" t="s">
        <v>8940</v>
      </c>
      <c r="I1540" s="92" t="s">
        <v>1093</v>
      </c>
      <c r="J1540" s="92" t="s">
        <v>8941</v>
      </c>
      <c r="K1540" s="92" t="s">
        <v>1093</v>
      </c>
      <c r="L1540" s="157">
        <v>456.44225718000001</v>
      </c>
      <c r="M1540" s="92" t="s">
        <v>2711</v>
      </c>
      <c r="N1540" s="157">
        <v>290508010.59087402</v>
      </c>
      <c r="O1540" s="92" t="s">
        <v>8823</v>
      </c>
    </row>
    <row r="1541" spans="1:15" ht="36" customHeight="1">
      <c r="A1541" s="92" t="s">
        <v>5008</v>
      </c>
      <c r="B1541" s="151" t="s">
        <v>1101</v>
      </c>
      <c r="C1541" s="151" t="s">
        <v>5009</v>
      </c>
      <c r="D1541" s="151" t="s">
        <v>1091</v>
      </c>
      <c r="E1541" s="152" t="s">
        <v>1131</v>
      </c>
      <c r="F1541" s="92" t="s">
        <v>5010</v>
      </c>
      <c r="G1541" s="92" t="s">
        <v>1093</v>
      </c>
      <c r="H1541" s="92" t="s">
        <v>8942</v>
      </c>
      <c r="I1541" s="92" t="s">
        <v>1093</v>
      </c>
      <c r="J1541" s="92" t="s">
        <v>8943</v>
      </c>
      <c r="K1541" s="92" t="s">
        <v>1093</v>
      </c>
      <c r="L1541" s="157">
        <v>456.06930474104996</v>
      </c>
      <c r="M1541" s="92" t="s">
        <v>2711</v>
      </c>
      <c r="N1541" s="157">
        <v>290508466.66017902</v>
      </c>
      <c r="O1541" s="92" t="s">
        <v>8823</v>
      </c>
    </row>
    <row r="1542" spans="1:15" ht="36" customHeight="1">
      <c r="A1542" s="92" t="s">
        <v>4961</v>
      </c>
      <c r="B1542" s="151" t="s">
        <v>1126</v>
      </c>
      <c r="C1542" s="151" t="s">
        <v>4962</v>
      </c>
      <c r="D1542" s="151" t="s">
        <v>513</v>
      </c>
      <c r="E1542" s="152" t="s">
        <v>254</v>
      </c>
      <c r="F1542" s="92" t="s">
        <v>9982</v>
      </c>
      <c r="G1542" s="92" t="s">
        <v>1093</v>
      </c>
      <c r="H1542" s="92" t="s">
        <v>4963</v>
      </c>
      <c r="I1542" s="92" t="s">
        <v>1093</v>
      </c>
      <c r="J1542" s="92" t="s">
        <v>8944</v>
      </c>
      <c r="K1542" s="92" t="s">
        <v>1093</v>
      </c>
      <c r="L1542" s="157">
        <v>453.55161824800001</v>
      </c>
      <c r="M1542" s="92" t="s">
        <v>2711</v>
      </c>
      <c r="N1542" s="157">
        <v>290508920.211797</v>
      </c>
      <c r="O1542" s="92" t="s">
        <v>8823</v>
      </c>
    </row>
    <row r="1543" spans="1:15" ht="36" customHeight="1">
      <c r="A1543" s="92" t="s">
        <v>4994</v>
      </c>
      <c r="B1543" s="151" t="s">
        <v>1126</v>
      </c>
      <c r="C1543" s="151" t="s">
        <v>4995</v>
      </c>
      <c r="D1543" s="151" t="s">
        <v>1091</v>
      </c>
      <c r="E1543" s="152" t="s">
        <v>1096</v>
      </c>
      <c r="F1543" s="92" t="s">
        <v>2935</v>
      </c>
      <c r="G1543" s="92" t="s">
        <v>1093</v>
      </c>
      <c r="H1543" s="92" t="s">
        <v>8945</v>
      </c>
      <c r="I1543" s="92" t="s">
        <v>1093</v>
      </c>
      <c r="J1543" s="92" t="s">
        <v>8946</v>
      </c>
      <c r="K1543" s="92" t="s">
        <v>1093</v>
      </c>
      <c r="L1543" s="157">
        <v>453.39</v>
      </c>
      <c r="M1543" s="92" t="s">
        <v>2711</v>
      </c>
      <c r="N1543" s="157">
        <v>290509373.60179698</v>
      </c>
      <c r="O1543" s="92" t="s">
        <v>8928</v>
      </c>
    </row>
    <row r="1544" spans="1:15" ht="24" customHeight="1">
      <c r="A1544" s="92" t="s">
        <v>5004</v>
      </c>
      <c r="B1544" s="151" t="s">
        <v>1101</v>
      </c>
      <c r="C1544" s="151" t="s">
        <v>5005</v>
      </c>
      <c r="D1544" s="151" t="s">
        <v>1091</v>
      </c>
      <c r="E1544" s="152" t="s">
        <v>1109</v>
      </c>
      <c r="F1544" s="92" t="s">
        <v>8947</v>
      </c>
      <c r="G1544" s="92" t="s">
        <v>1093</v>
      </c>
      <c r="H1544" s="92" t="s">
        <v>8948</v>
      </c>
      <c r="I1544" s="92" t="s">
        <v>1093</v>
      </c>
      <c r="J1544" s="92" t="s">
        <v>8949</v>
      </c>
      <c r="K1544" s="92" t="s">
        <v>1093</v>
      </c>
      <c r="L1544" s="157">
        <v>451.71921530240002</v>
      </c>
      <c r="M1544" s="92" t="s">
        <v>2711</v>
      </c>
      <c r="N1544" s="157">
        <v>290509825.32101202</v>
      </c>
      <c r="O1544" s="92" t="s">
        <v>8928</v>
      </c>
    </row>
    <row r="1545" spans="1:15" ht="48" customHeight="1">
      <c r="A1545" s="92" t="s">
        <v>4996</v>
      </c>
      <c r="B1545" s="151" t="s">
        <v>1089</v>
      </c>
      <c r="C1545" s="151" t="s">
        <v>4997</v>
      </c>
      <c r="D1545" s="151" t="s">
        <v>1091</v>
      </c>
      <c r="E1545" s="152" t="s">
        <v>1109</v>
      </c>
      <c r="F1545" s="92" t="s">
        <v>1097</v>
      </c>
      <c r="G1545" s="92" t="s">
        <v>1093</v>
      </c>
      <c r="H1545" s="92" t="s">
        <v>8950</v>
      </c>
      <c r="I1545" s="92" t="s">
        <v>1093</v>
      </c>
      <c r="J1545" s="92" t="s">
        <v>8950</v>
      </c>
      <c r="K1545" s="92" t="s">
        <v>1093</v>
      </c>
      <c r="L1545" s="157">
        <v>451.28</v>
      </c>
      <c r="M1545" s="92" t="s">
        <v>2711</v>
      </c>
      <c r="N1545" s="157">
        <v>290510276.60101199</v>
      </c>
      <c r="O1545" s="92" t="s">
        <v>8928</v>
      </c>
    </row>
    <row r="1546" spans="1:15" ht="36" customHeight="1">
      <c r="A1546" s="92" t="s">
        <v>4980</v>
      </c>
      <c r="B1546" s="151" t="s">
        <v>1089</v>
      </c>
      <c r="C1546" s="151" t="s">
        <v>4981</v>
      </c>
      <c r="D1546" s="151" t="s">
        <v>1103</v>
      </c>
      <c r="E1546" s="152" t="s">
        <v>1131</v>
      </c>
      <c r="F1546" s="92" t="s">
        <v>4982</v>
      </c>
      <c r="G1546" s="92" t="s">
        <v>1093</v>
      </c>
      <c r="H1546" s="92" t="s">
        <v>8951</v>
      </c>
      <c r="I1546" s="92" t="s">
        <v>1093</v>
      </c>
      <c r="J1546" s="92" t="s">
        <v>8952</v>
      </c>
      <c r="K1546" s="92" t="s">
        <v>1093</v>
      </c>
      <c r="L1546" s="157">
        <v>447.96870000000001</v>
      </c>
      <c r="M1546" s="92" t="s">
        <v>2711</v>
      </c>
      <c r="N1546" s="157">
        <v>290510724.56971198</v>
      </c>
      <c r="O1546" s="92" t="s">
        <v>8928</v>
      </c>
    </row>
    <row r="1547" spans="1:15" ht="48" customHeight="1">
      <c r="A1547" s="92" t="s">
        <v>5006</v>
      </c>
      <c r="B1547" s="151" t="s">
        <v>1089</v>
      </c>
      <c r="C1547" s="151" t="s">
        <v>5007</v>
      </c>
      <c r="D1547" s="151" t="s">
        <v>1091</v>
      </c>
      <c r="E1547" s="152" t="s">
        <v>1109</v>
      </c>
      <c r="F1547" s="92" t="s">
        <v>1097</v>
      </c>
      <c r="G1547" s="92" t="s">
        <v>1093</v>
      </c>
      <c r="H1547" s="92" t="s">
        <v>8953</v>
      </c>
      <c r="I1547" s="92" t="s">
        <v>1093</v>
      </c>
      <c r="J1547" s="92" t="s">
        <v>8953</v>
      </c>
      <c r="K1547" s="92" t="s">
        <v>1093</v>
      </c>
      <c r="L1547" s="157">
        <v>446.72</v>
      </c>
      <c r="M1547" s="92" t="s">
        <v>2711</v>
      </c>
      <c r="N1547" s="157">
        <v>290511171.28971201</v>
      </c>
      <c r="O1547" s="92" t="s">
        <v>8928</v>
      </c>
    </row>
    <row r="1548" spans="1:15" ht="48" customHeight="1">
      <c r="A1548" s="92" t="s">
        <v>5024</v>
      </c>
      <c r="B1548" s="151" t="s">
        <v>1126</v>
      </c>
      <c r="C1548" s="151" t="s">
        <v>5025</v>
      </c>
      <c r="D1548" s="151" t="s">
        <v>1091</v>
      </c>
      <c r="E1548" s="152" t="s">
        <v>1096</v>
      </c>
      <c r="F1548" s="92" t="s">
        <v>5026</v>
      </c>
      <c r="G1548" s="92" t="s">
        <v>1093</v>
      </c>
      <c r="H1548" s="92" t="s">
        <v>8954</v>
      </c>
      <c r="I1548" s="92" t="s">
        <v>1093</v>
      </c>
      <c r="J1548" s="92" t="s">
        <v>8955</v>
      </c>
      <c r="K1548" s="92" t="s">
        <v>1093</v>
      </c>
      <c r="L1548" s="157">
        <v>444.44372543999998</v>
      </c>
      <c r="M1548" s="92" t="s">
        <v>2711</v>
      </c>
      <c r="N1548" s="157">
        <v>290511615.733437</v>
      </c>
      <c r="O1548" s="92" t="s">
        <v>8928</v>
      </c>
    </row>
    <row r="1549" spans="1:15" ht="36" customHeight="1">
      <c r="A1549" s="92" t="s">
        <v>5011</v>
      </c>
      <c r="B1549" s="151" t="s">
        <v>1089</v>
      </c>
      <c r="C1549" s="151" t="s">
        <v>5012</v>
      </c>
      <c r="D1549" s="151" t="s">
        <v>1091</v>
      </c>
      <c r="E1549" s="152" t="s">
        <v>1109</v>
      </c>
      <c r="F1549" s="92" t="s">
        <v>3368</v>
      </c>
      <c r="G1549" s="92" t="s">
        <v>1093</v>
      </c>
      <c r="H1549" s="92" t="s">
        <v>5782</v>
      </c>
      <c r="I1549" s="92" t="s">
        <v>1093</v>
      </c>
      <c r="J1549" s="92" t="s">
        <v>8956</v>
      </c>
      <c r="K1549" s="92" t="s">
        <v>1093</v>
      </c>
      <c r="L1549" s="157">
        <v>443.34</v>
      </c>
      <c r="M1549" s="92" t="s">
        <v>2711</v>
      </c>
      <c r="N1549" s="157">
        <v>290512059.07343698</v>
      </c>
      <c r="O1549" s="92" t="s">
        <v>8928</v>
      </c>
    </row>
    <row r="1550" spans="1:15" ht="24" customHeight="1">
      <c r="A1550" s="92" t="s">
        <v>4987</v>
      </c>
      <c r="B1550" s="151" t="s">
        <v>1089</v>
      </c>
      <c r="C1550" s="151" t="s">
        <v>4988</v>
      </c>
      <c r="D1550" s="151" t="s">
        <v>1095</v>
      </c>
      <c r="E1550" s="152" t="s">
        <v>1160</v>
      </c>
      <c r="F1550" s="92" t="s">
        <v>4989</v>
      </c>
      <c r="G1550" s="92" t="s">
        <v>1093</v>
      </c>
      <c r="H1550" s="92" t="s">
        <v>8957</v>
      </c>
      <c r="I1550" s="92" t="s">
        <v>1093</v>
      </c>
      <c r="J1550" s="92" t="s">
        <v>8958</v>
      </c>
      <c r="K1550" s="92" t="s">
        <v>1093</v>
      </c>
      <c r="L1550" s="157">
        <v>441.55250000000001</v>
      </c>
      <c r="M1550" s="92" t="s">
        <v>2711</v>
      </c>
      <c r="N1550" s="157">
        <v>290512500.62593699</v>
      </c>
      <c r="O1550" s="92" t="s">
        <v>8928</v>
      </c>
    </row>
    <row r="1551" spans="1:15" ht="24" customHeight="1">
      <c r="A1551" s="92" t="s">
        <v>5016</v>
      </c>
      <c r="B1551" s="151" t="s">
        <v>1126</v>
      </c>
      <c r="C1551" s="151" t="s">
        <v>5017</v>
      </c>
      <c r="D1551" s="151" t="s">
        <v>1091</v>
      </c>
      <c r="E1551" s="152" t="s">
        <v>1096</v>
      </c>
      <c r="F1551" s="92" t="s">
        <v>5018</v>
      </c>
      <c r="G1551" s="92" t="s">
        <v>1093</v>
      </c>
      <c r="H1551" s="92" t="s">
        <v>5728</v>
      </c>
      <c r="I1551" s="92" t="s">
        <v>1093</v>
      </c>
      <c r="J1551" s="92" t="s">
        <v>8959</v>
      </c>
      <c r="K1551" s="92" t="s">
        <v>1093</v>
      </c>
      <c r="L1551" s="157">
        <v>441.04</v>
      </c>
      <c r="M1551" s="92" t="s">
        <v>2711</v>
      </c>
      <c r="N1551" s="157">
        <v>290512941.66593701</v>
      </c>
      <c r="O1551" s="92" t="s">
        <v>8928</v>
      </c>
    </row>
    <row r="1552" spans="1:15" ht="24" customHeight="1">
      <c r="A1552" s="92" t="s">
        <v>5019</v>
      </c>
      <c r="B1552" s="151" t="s">
        <v>1126</v>
      </c>
      <c r="C1552" s="151" t="s">
        <v>5020</v>
      </c>
      <c r="D1552" s="151" t="s">
        <v>1091</v>
      </c>
      <c r="E1552" s="152" t="s">
        <v>1195</v>
      </c>
      <c r="F1552" s="92" t="s">
        <v>5021</v>
      </c>
      <c r="G1552" s="92" t="s">
        <v>1093</v>
      </c>
      <c r="H1552" s="92" t="s">
        <v>8960</v>
      </c>
      <c r="I1552" s="92" t="s">
        <v>1093</v>
      </c>
      <c r="J1552" s="92" t="s">
        <v>8961</v>
      </c>
      <c r="K1552" s="92" t="s">
        <v>1093</v>
      </c>
      <c r="L1552" s="157">
        <v>435.601</v>
      </c>
      <c r="M1552" s="92" t="s">
        <v>2711</v>
      </c>
      <c r="N1552" s="157">
        <v>290513377.26693702</v>
      </c>
      <c r="O1552" s="92" t="s">
        <v>8928</v>
      </c>
    </row>
    <row r="1553" spans="1:15" ht="24" customHeight="1">
      <c r="A1553" s="92" t="s">
        <v>5022</v>
      </c>
      <c r="B1553" s="151" t="s">
        <v>1126</v>
      </c>
      <c r="C1553" s="151" t="s">
        <v>5023</v>
      </c>
      <c r="D1553" s="151" t="s">
        <v>1091</v>
      </c>
      <c r="E1553" s="152" t="s">
        <v>1096</v>
      </c>
      <c r="F1553" s="92" t="s">
        <v>4191</v>
      </c>
      <c r="G1553" s="92" t="s">
        <v>1093</v>
      </c>
      <c r="H1553" s="92" t="s">
        <v>8962</v>
      </c>
      <c r="I1553" s="92" t="s">
        <v>1093</v>
      </c>
      <c r="J1553" s="92" t="s">
        <v>8963</v>
      </c>
      <c r="K1553" s="92" t="s">
        <v>1093</v>
      </c>
      <c r="L1553" s="157">
        <v>433.84</v>
      </c>
      <c r="M1553" s="92" t="s">
        <v>2711</v>
      </c>
      <c r="N1553" s="157">
        <v>290513811.10693699</v>
      </c>
      <c r="O1553" s="92" t="s">
        <v>8928</v>
      </c>
    </row>
    <row r="1554" spans="1:15" ht="24" customHeight="1">
      <c r="A1554" s="92" t="s">
        <v>4964</v>
      </c>
      <c r="B1554" s="151" t="s">
        <v>1126</v>
      </c>
      <c r="C1554" s="151" t="s">
        <v>4965</v>
      </c>
      <c r="D1554" s="151" t="s">
        <v>1091</v>
      </c>
      <c r="E1554" s="152" t="s">
        <v>1096</v>
      </c>
      <c r="F1554" s="92" t="s">
        <v>1605</v>
      </c>
      <c r="G1554" s="92" t="s">
        <v>1093</v>
      </c>
      <c r="H1554" s="92" t="s">
        <v>8964</v>
      </c>
      <c r="I1554" s="92" t="s">
        <v>1093</v>
      </c>
      <c r="J1554" s="92" t="s">
        <v>8965</v>
      </c>
      <c r="K1554" s="92" t="s">
        <v>1093</v>
      </c>
      <c r="L1554" s="157">
        <v>430.86</v>
      </c>
      <c r="M1554" s="92" t="s">
        <v>2711</v>
      </c>
      <c r="N1554" s="157">
        <v>290514241.96693701</v>
      </c>
      <c r="O1554" s="92" t="s">
        <v>8928</v>
      </c>
    </row>
    <row r="1555" spans="1:15" ht="24" customHeight="1">
      <c r="A1555" s="92" t="s">
        <v>5074</v>
      </c>
      <c r="B1555" s="151" t="s">
        <v>1126</v>
      </c>
      <c r="C1555" s="151" t="s">
        <v>5075</v>
      </c>
      <c r="D1555" s="151" t="s">
        <v>1091</v>
      </c>
      <c r="E1555" s="152" t="s">
        <v>1096</v>
      </c>
      <c r="F1555" s="92" t="s">
        <v>3316</v>
      </c>
      <c r="G1555" s="92" t="s">
        <v>1093</v>
      </c>
      <c r="H1555" s="92" t="s">
        <v>8966</v>
      </c>
      <c r="I1555" s="92" t="s">
        <v>1093</v>
      </c>
      <c r="J1555" s="92" t="s">
        <v>8967</v>
      </c>
      <c r="K1555" s="92" t="s">
        <v>1093</v>
      </c>
      <c r="L1555" s="157">
        <v>426.79</v>
      </c>
      <c r="M1555" s="92" t="s">
        <v>2711</v>
      </c>
      <c r="N1555" s="157">
        <v>290514668.75693703</v>
      </c>
      <c r="O1555" s="92" t="s">
        <v>8928</v>
      </c>
    </row>
    <row r="1556" spans="1:15" ht="84" customHeight="1">
      <c r="A1556" s="92" t="s">
        <v>4998</v>
      </c>
      <c r="B1556" s="151" t="s">
        <v>1089</v>
      </c>
      <c r="C1556" s="151" t="s">
        <v>4999</v>
      </c>
      <c r="D1556" s="151" t="s">
        <v>1095</v>
      </c>
      <c r="E1556" s="152" t="s">
        <v>1109</v>
      </c>
      <c r="F1556" s="92" t="s">
        <v>1119</v>
      </c>
      <c r="G1556" s="92" t="s">
        <v>1093</v>
      </c>
      <c r="H1556" s="92" t="s">
        <v>8271</v>
      </c>
      <c r="I1556" s="92" t="s">
        <v>1093</v>
      </c>
      <c r="J1556" s="92" t="s">
        <v>8968</v>
      </c>
      <c r="K1556" s="92" t="s">
        <v>1093</v>
      </c>
      <c r="L1556" s="157">
        <v>425</v>
      </c>
      <c r="M1556" s="92" t="s">
        <v>2711</v>
      </c>
      <c r="N1556" s="157">
        <v>290515093.75693703</v>
      </c>
      <c r="O1556" s="92" t="s">
        <v>8928</v>
      </c>
    </row>
    <row r="1557" spans="1:15" ht="84" customHeight="1">
      <c r="A1557" s="92" t="s">
        <v>5029</v>
      </c>
      <c r="B1557" s="151" t="s">
        <v>1126</v>
      </c>
      <c r="C1557" s="151" t="s">
        <v>5030</v>
      </c>
      <c r="D1557" s="151" t="s">
        <v>1091</v>
      </c>
      <c r="E1557" s="152" t="s">
        <v>1195</v>
      </c>
      <c r="F1557" s="92" t="s">
        <v>5031</v>
      </c>
      <c r="G1557" s="92" t="s">
        <v>1093</v>
      </c>
      <c r="H1557" s="92" t="s">
        <v>8969</v>
      </c>
      <c r="I1557" s="92" t="s">
        <v>1093</v>
      </c>
      <c r="J1557" s="92" t="s">
        <v>8970</v>
      </c>
      <c r="K1557" s="92" t="s">
        <v>1093</v>
      </c>
      <c r="L1557" s="157">
        <v>423.72</v>
      </c>
      <c r="M1557" s="92" t="s">
        <v>2711</v>
      </c>
      <c r="N1557" s="157">
        <v>290515517.476937</v>
      </c>
      <c r="O1557" s="92" t="s">
        <v>8928</v>
      </c>
    </row>
    <row r="1558" spans="1:15" ht="84" customHeight="1">
      <c r="A1558" s="92" t="s">
        <v>5040</v>
      </c>
      <c r="B1558" s="151" t="s">
        <v>10311</v>
      </c>
      <c r="C1558" s="151" t="s">
        <v>5041</v>
      </c>
      <c r="D1558" s="151" t="s">
        <v>1091</v>
      </c>
      <c r="E1558" s="152" t="s">
        <v>1429</v>
      </c>
      <c r="F1558" s="92" t="s">
        <v>5042</v>
      </c>
      <c r="G1558" s="92" t="s">
        <v>1093</v>
      </c>
      <c r="H1558" s="92" t="s">
        <v>8971</v>
      </c>
      <c r="I1558" s="92" t="s">
        <v>1093</v>
      </c>
      <c r="J1558" s="92" t="s">
        <v>8972</v>
      </c>
      <c r="K1558" s="92" t="s">
        <v>1093</v>
      </c>
      <c r="L1558" s="157">
        <v>421.10640000000001</v>
      </c>
      <c r="M1558" s="92" t="s">
        <v>2711</v>
      </c>
      <c r="N1558" s="157">
        <v>290515938.58333701</v>
      </c>
      <c r="O1558" s="92" t="s">
        <v>8928</v>
      </c>
    </row>
    <row r="1559" spans="1:15" ht="24" customHeight="1">
      <c r="A1559" s="92" t="s">
        <v>10057</v>
      </c>
      <c r="B1559" s="151" t="s">
        <v>1101</v>
      </c>
      <c r="C1559" s="151" t="s">
        <v>10058</v>
      </c>
      <c r="D1559" s="151" t="s">
        <v>1091</v>
      </c>
      <c r="E1559" s="152" t="s">
        <v>1109</v>
      </c>
      <c r="F1559" s="92" t="s">
        <v>10059</v>
      </c>
      <c r="G1559" s="92" t="s">
        <v>1093</v>
      </c>
      <c r="H1559" s="92" t="s">
        <v>10060</v>
      </c>
      <c r="I1559" s="92" t="s">
        <v>1093</v>
      </c>
      <c r="J1559" s="92" t="s">
        <v>10061</v>
      </c>
      <c r="K1559" s="92" t="s">
        <v>1093</v>
      </c>
      <c r="L1559" s="157">
        <v>417.02945011200001</v>
      </c>
      <c r="M1559" s="92" t="s">
        <v>2711</v>
      </c>
      <c r="N1559" s="157">
        <v>290516355.61278701</v>
      </c>
      <c r="O1559" s="92" t="s">
        <v>8928</v>
      </c>
    </row>
    <row r="1560" spans="1:15" ht="24" customHeight="1">
      <c r="A1560" s="92" t="s">
        <v>5032</v>
      </c>
      <c r="B1560" s="151" t="s">
        <v>1089</v>
      </c>
      <c r="C1560" s="151" t="s">
        <v>5033</v>
      </c>
      <c r="D1560" s="151" t="s">
        <v>1091</v>
      </c>
      <c r="E1560" s="152" t="s">
        <v>1109</v>
      </c>
      <c r="F1560" s="92" t="s">
        <v>1097</v>
      </c>
      <c r="G1560" s="92" t="s">
        <v>1093</v>
      </c>
      <c r="H1560" s="92" t="s">
        <v>8973</v>
      </c>
      <c r="I1560" s="92" t="s">
        <v>1093</v>
      </c>
      <c r="J1560" s="92" t="s">
        <v>8973</v>
      </c>
      <c r="K1560" s="92" t="s">
        <v>1093</v>
      </c>
      <c r="L1560" s="157">
        <v>412.08</v>
      </c>
      <c r="M1560" s="92" t="s">
        <v>2711</v>
      </c>
      <c r="N1560" s="157">
        <v>290516767.69278699</v>
      </c>
      <c r="O1560" s="92" t="s">
        <v>8928</v>
      </c>
    </row>
    <row r="1561" spans="1:15" ht="24" customHeight="1">
      <c r="A1561" s="92" t="s">
        <v>5034</v>
      </c>
      <c r="B1561" s="151" t="s">
        <v>1089</v>
      </c>
      <c r="C1561" s="151" t="s">
        <v>5035</v>
      </c>
      <c r="D1561" s="151" t="s">
        <v>1091</v>
      </c>
      <c r="E1561" s="152" t="s">
        <v>6568</v>
      </c>
      <c r="F1561" s="92" t="s">
        <v>1119</v>
      </c>
      <c r="G1561" s="92" t="s">
        <v>1093</v>
      </c>
      <c r="H1561" s="92" t="s">
        <v>8974</v>
      </c>
      <c r="I1561" s="92" t="s">
        <v>1093</v>
      </c>
      <c r="J1561" s="92" t="s">
        <v>8975</v>
      </c>
      <c r="K1561" s="92" t="s">
        <v>1093</v>
      </c>
      <c r="L1561" s="157">
        <v>411.28</v>
      </c>
      <c r="M1561" s="92" t="s">
        <v>2711</v>
      </c>
      <c r="N1561" s="157">
        <v>290517178.97278702</v>
      </c>
      <c r="O1561" s="92" t="s">
        <v>8928</v>
      </c>
    </row>
    <row r="1562" spans="1:15" ht="24" customHeight="1">
      <c r="A1562" s="92" t="s">
        <v>5036</v>
      </c>
      <c r="B1562" s="151" t="s">
        <v>10311</v>
      </c>
      <c r="C1562" s="151" t="s">
        <v>5037</v>
      </c>
      <c r="D1562" s="151" t="s">
        <v>1091</v>
      </c>
      <c r="E1562" s="152" t="s">
        <v>1195</v>
      </c>
      <c r="F1562" s="92" t="s">
        <v>4602</v>
      </c>
      <c r="G1562" s="92" t="s">
        <v>1093</v>
      </c>
      <c r="H1562" s="92" t="s">
        <v>5960</v>
      </c>
      <c r="I1562" s="92" t="s">
        <v>1093</v>
      </c>
      <c r="J1562" s="92" t="s">
        <v>8976</v>
      </c>
      <c r="K1562" s="92" t="s">
        <v>1093</v>
      </c>
      <c r="L1562" s="157">
        <v>408.14280000000002</v>
      </c>
      <c r="M1562" s="92" t="s">
        <v>2711</v>
      </c>
      <c r="N1562" s="157">
        <v>290517587.115587</v>
      </c>
      <c r="O1562" s="92" t="s">
        <v>8928</v>
      </c>
    </row>
    <row r="1563" spans="1:15" ht="168" customHeight="1">
      <c r="A1563" s="92" t="s">
        <v>5046</v>
      </c>
      <c r="B1563" s="151" t="s">
        <v>1089</v>
      </c>
      <c r="C1563" s="151" t="s">
        <v>5047</v>
      </c>
      <c r="D1563" s="151" t="s">
        <v>1091</v>
      </c>
      <c r="E1563" s="152" t="s">
        <v>1109</v>
      </c>
      <c r="F1563" s="92" t="s">
        <v>1097</v>
      </c>
      <c r="G1563" s="92" t="s">
        <v>1093</v>
      </c>
      <c r="H1563" s="92" t="s">
        <v>5095</v>
      </c>
      <c r="I1563" s="92" t="s">
        <v>1093</v>
      </c>
      <c r="J1563" s="92" t="s">
        <v>5095</v>
      </c>
      <c r="K1563" s="92" t="s">
        <v>1093</v>
      </c>
      <c r="L1563" s="157">
        <v>394.73</v>
      </c>
      <c r="M1563" s="92" t="s">
        <v>2711</v>
      </c>
      <c r="N1563" s="157">
        <v>290517981.84558702</v>
      </c>
      <c r="O1563" s="92" t="s">
        <v>8928</v>
      </c>
    </row>
    <row r="1564" spans="1:15" ht="24" customHeight="1">
      <c r="A1564" s="92" t="s">
        <v>5048</v>
      </c>
      <c r="B1564" s="151" t="s">
        <v>1126</v>
      </c>
      <c r="C1564" s="151" t="s">
        <v>5049</v>
      </c>
      <c r="D1564" s="151" t="s">
        <v>1091</v>
      </c>
      <c r="E1564" s="152" t="s">
        <v>1096</v>
      </c>
      <c r="F1564" s="92" t="s">
        <v>1157</v>
      </c>
      <c r="G1564" s="92" t="s">
        <v>1093</v>
      </c>
      <c r="H1564" s="92" t="s">
        <v>8977</v>
      </c>
      <c r="I1564" s="92" t="s">
        <v>1093</v>
      </c>
      <c r="J1564" s="92" t="s">
        <v>8978</v>
      </c>
      <c r="K1564" s="92" t="s">
        <v>1093</v>
      </c>
      <c r="L1564" s="157">
        <v>391.24</v>
      </c>
      <c r="M1564" s="92" t="s">
        <v>2711</v>
      </c>
      <c r="N1564" s="157">
        <v>290518373.08558702</v>
      </c>
      <c r="O1564" s="92" t="s">
        <v>8928</v>
      </c>
    </row>
    <row r="1565" spans="1:15" ht="24" customHeight="1">
      <c r="A1565" s="92" t="s">
        <v>5050</v>
      </c>
      <c r="B1565" s="151" t="s">
        <v>1126</v>
      </c>
      <c r="C1565" s="151" t="s">
        <v>5051</v>
      </c>
      <c r="D1565" s="151" t="s">
        <v>1091</v>
      </c>
      <c r="E1565" s="152" t="s">
        <v>1096</v>
      </c>
      <c r="F1565" s="92" t="s">
        <v>1681</v>
      </c>
      <c r="G1565" s="92" t="s">
        <v>1093</v>
      </c>
      <c r="H1565" s="92" t="s">
        <v>8979</v>
      </c>
      <c r="I1565" s="92" t="s">
        <v>1093</v>
      </c>
      <c r="J1565" s="92" t="s">
        <v>8980</v>
      </c>
      <c r="K1565" s="92" t="s">
        <v>1093</v>
      </c>
      <c r="L1565" s="157">
        <v>388.5</v>
      </c>
      <c r="M1565" s="92" t="s">
        <v>2711</v>
      </c>
      <c r="N1565" s="157">
        <v>290518761.58558702</v>
      </c>
      <c r="O1565" s="92" t="s">
        <v>8928</v>
      </c>
    </row>
    <row r="1566" spans="1:15" ht="24" customHeight="1">
      <c r="A1566" s="92" t="s">
        <v>5052</v>
      </c>
      <c r="B1566" s="151" t="s">
        <v>1126</v>
      </c>
      <c r="C1566" s="151" t="s">
        <v>5053</v>
      </c>
      <c r="D1566" s="151" t="s">
        <v>513</v>
      </c>
      <c r="E1566" s="152" t="s">
        <v>1096</v>
      </c>
      <c r="F1566" s="92" t="s">
        <v>5054</v>
      </c>
      <c r="G1566" s="92" t="s">
        <v>1093</v>
      </c>
      <c r="H1566" s="92" t="s">
        <v>8981</v>
      </c>
      <c r="I1566" s="92" t="s">
        <v>1093</v>
      </c>
      <c r="J1566" s="92" t="s">
        <v>8982</v>
      </c>
      <c r="K1566" s="92" t="s">
        <v>1093</v>
      </c>
      <c r="L1566" s="157">
        <v>387.68682840000002</v>
      </c>
      <c r="M1566" s="92" t="s">
        <v>2711</v>
      </c>
      <c r="N1566" s="157">
        <v>290519149.27241498</v>
      </c>
      <c r="O1566" s="92" t="s">
        <v>8928</v>
      </c>
    </row>
    <row r="1567" spans="1:15" ht="24" customHeight="1">
      <c r="A1567" s="92" t="s">
        <v>5061</v>
      </c>
      <c r="B1567" s="151" t="s">
        <v>1921</v>
      </c>
      <c r="C1567" s="151" t="s">
        <v>5062</v>
      </c>
      <c r="D1567" s="151" t="s">
        <v>1091</v>
      </c>
      <c r="E1567" s="152" t="s">
        <v>5063</v>
      </c>
      <c r="F1567" s="92" t="s">
        <v>5064</v>
      </c>
      <c r="G1567" s="92" t="s">
        <v>1093</v>
      </c>
      <c r="H1567" s="92" t="s">
        <v>8983</v>
      </c>
      <c r="I1567" s="92" t="s">
        <v>1093</v>
      </c>
      <c r="J1567" s="92" t="s">
        <v>8984</v>
      </c>
      <c r="K1567" s="92" t="s">
        <v>1093</v>
      </c>
      <c r="L1567" s="157">
        <v>385.4</v>
      </c>
      <c r="M1567" s="92" t="s">
        <v>2711</v>
      </c>
      <c r="N1567" s="157">
        <v>290519534.67241502</v>
      </c>
      <c r="O1567" s="92" t="s">
        <v>8928</v>
      </c>
    </row>
    <row r="1568" spans="1:15" ht="48" customHeight="1">
      <c r="A1568" s="92" t="s">
        <v>5071</v>
      </c>
      <c r="B1568" s="151" t="s">
        <v>1101</v>
      </c>
      <c r="C1568" s="151" t="s">
        <v>5072</v>
      </c>
      <c r="D1568" s="151" t="s">
        <v>513</v>
      </c>
      <c r="E1568" s="152" t="s">
        <v>1096</v>
      </c>
      <c r="F1568" s="92" t="s">
        <v>5073</v>
      </c>
      <c r="G1568" s="92" t="s">
        <v>534</v>
      </c>
      <c r="H1568" s="92" t="s">
        <v>5343</v>
      </c>
      <c r="I1568" s="92" t="s">
        <v>2222</v>
      </c>
      <c r="J1568" s="92" t="s">
        <v>8985</v>
      </c>
      <c r="K1568" s="92" t="s">
        <v>1217</v>
      </c>
      <c r="L1568" s="157">
        <v>384.33559636985001</v>
      </c>
      <c r="M1568" s="92" t="s">
        <v>2711</v>
      </c>
      <c r="N1568" s="157">
        <v>290519919.00801098</v>
      </c>
      <c r="O1568" s="92" t="s">
        <v>8928</v>
      </c>
    </row>
    <row r="1569" spans="1:15" ht="24" customHeight="1">
      <c r="A1569" s="92" t="s">
        <v>5002</v>
      </c>
      <c r="B1569" s="151" t="s">
        <v>1558</v>
      </c>
      <c r="C1569" s="151" t="s">
        <v>5003</v>
      </c>
      <c r="D1569" s="151" t="s">
        <v>1091</v>
      </c>
      <c r="E1569" s="152" t="s">
        <v>4186</v>
      </c>
      <c r="F1569" s="92" t="s">
        <v>4432</v>
      </c>
      <c r="G1569" s="92" t="s">
        <v>1093</v>
      </c>
      <c r="H1569" s="92" t="s">
        <v>8986</v>
      </c>
      <c r="I1569" s="92" t="s">
        <v>1093</v>
      </c>
      <c r="J1569" s="92" t="s">
        <v>8987</v>
      </c>
      <c r="K1569" s="92" t="s">
        <v>1093</v>
      </c>
      <c r="L1569" s="157">
        <v>383.77567499999998</v>
      </c>
      <c r="M1569" s="92" t="s">
        <v>2711</v>
      </c>
      <c r="N1569" s="157">
        <v>290520302.78368598</v>
      </c>
      <c r="O1569" s="92" t="s">
        <v>8928</v>
      </c>
    </row>
    <row r="1570" spans="1:15" ht="36" customHeight="1">
      <c r="A1570" s="92" t="s">
        <v>5055</v>
      </c>
      <c r="B1570" s="151" t="s">
        <v>1089</v>
      </c>
      <c r="C1570" s="151" t="s">
        <v>4391</v>
      </c>
      <c r="D1570" s="151" t="s">
        <v>1091</v>
      </c>
      <c r="E1570" s="152" t="s">
        <v>1160</v>
      </c>
      <c r="F1570" s="92" t="s">
        <v>1712</v>
      </c>
      <c r="G1570" s="92" t="s">
        <v>1093</v>
      </c>
      <c r="H1570" s="92" t="s">
        <v>8988</v>
      </c>
      <c r="I1570" s="92" t="s">
        <v>1093</v>
      </c>
      <c r="J1570" s="92" t="s">
        <v>8989</v>
      </c>
      <c r="K1570" s="92" t="s">
        <v>1093</v>
      </c>
      <c r="L1570" s="157">
        <v>382.8</v>
      </c>
      <c r="M1570" s="92" t="s">
        <v>2711</v>
      </c>
      <c r="N1570" s="157">
        <v>290520685.58368599</v>
      </c>
      <c r="O1570" s="92" t="s">
        <v>8928</v>
      </c>
    </row>
    <row r="1571" spans="1:15" ht="24" customHeight="1">
      <c r="A1571" s="92" t="s">
        <v>5057</v>
      </c>
      <c r="B1571" s="151" t="s">
        <v>1089</v>
      </c>
      <c r="C1571" s="151" t="s">
        <v>4394</v>
      </c>
      <c r="D1571" s="151" t="s">
        <v>1091</v>
      </c>
      <c r="E1571" s="152" t="s">
        <v>1160</v>
      </c>
      <c r="F1571" s="92" t="s">
        <v>1712</v>
      </c>
      <c r="G1571" s="92" t="s">
        <v>1093</v>
      </c>
      <c r="H1571" s="92" t="s">
        <v>8988</v>
      </c>
      <c r="I1571" s="92" t="s">
        <v>1093</v>
      </c>
      <c r="J1571" s="92" t="s">
        <v>8989</v>
      </c>
      <c r="K1571" s="92" t="s">
        <v>1093</v>
      </c>
      <c r="L1571" s="157">
        <v>382.8</v>
      </c>
      <c r="M1571" s="92" t="s">
        <v>2711</v>
      </c>
      <c r="N1571" s="157">
        <v>290521068.38368601</v>
      </c>
      <c r="O1571" s="92" t="s">
        <v>8928</v>
      </c>
    </row>
    <row r="1572" spans="1:15" ht="36" customHeight="1">
      <c r="A1572" s="92" t="s">
        <v>5058</v>
      </c>
      <c r="B1572" s="151" t="s">
        <v>1089</v>
      </c>
      <c r="C1572" s="151" t="s">
        <v>4397</v>
      </c>
      <c r="D1572" s="151" t="s">
        <v>1091</v>
      </c>
      <c r="E1572" s="152" t="s">
        <v>1160</v>
      </c>
      <c r="F1572" s="92" t="s">
        <v>1712</v>
      </c>
      <c r="G1572" s="92" t="s">
        <v>1093</v>
      </c>
      <c r="H1572" s="92" t="s">
        <v>8988</v>
      </c>
      <c r="I1572" s="92" t="s">
        <v>1093</v>
      </c>
      <c r="J1572" s="92" t="s">
        <v>8989</v>
      </c>
      <c r="K1572" s="92" t="s">
        <v>1093</v>
      </c>
      <c r="L1572" s="157">
        <v>382.8</v>
      </c>
      <c r="M1572" s="92" t="s">
        <v>2711</v>
      </c>
      <c r="N1572" s="157">
        <v>290521451.18368602</v>
      </c>
      <c r="O1572" s="92" t="s">
        <v>8928</v>
      </c>
    </row>
    <row r="1573" spans="1:15" ht="24" customHeight="1">
      <c r="A1573" s="92" t="s">
        <v>5039</v>
      </c>
      <c r="B1573" s="151" t="s">
        <v>1089</v>
      </c>
      <c r="C1573" s="151" t="s">
        <v>4368</v>
      </c>
      <c r="D1573" s="151" t="s">
        <v>1095</v>
      </c>
      <c r="E1573" s="152" t="s">
        <v>1109</v>
      </c>
      <c r="F1573" s="92" t="s">
        <v>3634</v>
      </c>
      <c r="G1573" s="92" t="s">
        <v>1093</v>
      </c>
      <c r="H1573" s="92" t="s">
        <v>8398</v>
      </c>
      <c r="I1573" s="92" t="s">
        <v>1093</v>
      </c>
      <c r="J1573" s="92" t="s">
        <v>8738</v>
      </c>
      <c r="K1573" s="92" t="s">
        <v>1093</v>
      </c>
      <c r="L1573" s="157">
        <v>380.7</v>
      </c>
      <c r="M1573" s="92" t="s">
        <v>2711</v>
      </c>
      <c r="N1573" s="157">
        <v>290521831.88368601</v>
      </c>
      <c r="O1573" s="92" t="s">
        <v>8928</v>
      </c>
    </row>
    <row r="1574" spans="1:15" ht="24" customHeight="1">
      <c r="A1574" s="92" t="s">
        <v>5109</v>
      </c>
      <c r="B1574" s="151" t="s">
        <v>1101</v>
      </c>
      <c r="C1574" s="151" t="s">
        <v>5110</v>
      </c>
      <c r="D1574" s="151" t="s">
        <v>513</v>
      </c>
      <c r="E1574" s="152" t="s">
        <v>1096</v>
      </c>
      <c r="F1574" s="92" t="s">
        <v>4890</v>
      </c>
      <c r="G1574" s="92" t="s">
        <v>534</v>
      </c>
      <c r="H1574" s="92" t="s">
        <v>8990</v>
      </c>
      <c r="I1574" s="92" t="s">
        <v>6127</v>
      </c>
      <c r="J1574" s="92" t="s">
        <v>8991</v>
      </c>
      <c r="K1574" s="92" t="s">
        <v>1217</v>
      </c>
      <c r="L1574" s="157">
        <v>377.41307134159001</v>
      </c>
      <c r="M1574" s="92" t="s">
        <v>2711</v>
      </c>
      <c r="N1574" s="157">
        <v>290522209.29675698</v>
      </c>
      <c r="O1574" s="92" t="s">
        <v>8928</v>
      </c>
    </row>
    <row r="1575" spans="1:15" ht="36" customHeight="1">
      <c r="A1575" s="92" t="s">
        <v>5043</v>
      </c>
      <c r="B1575" s="151" t="s">
        <v>1089</v>
      </c>
      <c r="C1575" s="151" t="s">
        <v>5044</v>
      </c>
      <c r="D1575" s="151" t="s">
        <v>1095</v>
      </c>
      <c r="E1575" s="152" t="s">
        <v>1160</v>
      </c>
      <c r="F1575" s="92" t="s">
        <v>1520</v>
      </c>
      <c r="G1575" s="92" t="s">
        <v>1093</v>
      </c>
      <c r="H1575" s="92" t="s">
        <v>8992</v>
      </c>
      <c r="I1575" s="92" t="s">
        <v>1093</v>
      </c>
      <c r="J1575" s="92" t="s">
        <v>8993</v>
      </c>
      <c r="K1575" s="92" t="s">
        <v>1093</v>
      </c>
      <c r="L1575" s="157">
        <v>375.36</v>
      </c>
      <c r="M1575" s="92" t="s">
        <v>2711</v>
      </c>
      <c r="N1575" s="157">
        <v>290522584.656757</v>
      </c>
      <c r="O1575" s="92" t="s">
        <v>8928</v>
      </c>
    </row>
    <row r="1576" spans="1:15" ht="24" customHeight="1">
      <c r="A1576" s="92" t="s">
        <v>5000</v>
      </c>
      <c r="B1576" s="151" t="s">
        <v>1126</v>
      </c>
      <c r="C1576" s="151" t="s">
        <v>5001</v>
      </c>
      <c r="D1576" s="151" t="s">
        <v>513</v>
      </c>
      <c r="E1576" s="152" t="s">
        <v>1096</v>
      </c>
      <c r="F1576" s="92" t="s">
        <v>8994</v>
      </c>
      <c r="G1576" s="92" t="s">
        <v>1093</v>
      </c>
      <c r="H1576" s="92" t="s">
        <v>8995</v>
      </c>
      <c r="I1576" s="92" t="s">
        <v>1093</v>
      </c>
      <c r="J1576" s="92" t="s">
        <v>8996</v>
      </c>
      <c r="K1576" s="92" t="s">
        <v>1093</v>
      </c>
      <c r="L1576" s="157">
        <v>362.746292036</v>
      </c>
      <c r="M1576" s="92" t="s">
        <v>2711</v>
      </c>
      <c r="N1576" s="157">
        <v>290522947.40304899</v>
      </c>
      <c r="O1576" s="92" t="s">
        <v>8928</v>
      </c>
    </row>
    <row r="1577" spans="1:15" ht="36" customHeight="1">
      <c r="A1577" s="92" t="s">
        <v>5076</v>
      </c>
      <c r="B1577" s="151" t="s">
        <v>1126</v>
      </c>
      <c r="C1577" s="151" t="s">
        <v>5077</v>
      </c>
      <c r="D1577" s="151" t="s">
        <v>1091</v>
      </c>
      <c r="E1577" s="152" t="s">
        <v>1096</v>
      </c>
      <c r="F1577" s="92" t="s">
        <v>1605</v>
      </c>
      <c r="G1577" s="92" t="s">
        <v>1093</v>
      </c>
      <c r="H1577" s="92" t="s">
        <v>8997</v>
      </c>
      <c r="I1577" s="92" t="s">
        <v>1093</v>
      </c>
      <c r="J1577" s="92" t="s">
        <v>8998</v>
      </c>
      <c r="K1577" s="92" t="s">
        <v>1093</v>
      </c>
      <c r="L1577" s="157">
        <v>361.98</v>
      </c>
      <c r="M1577" s="92" t="s">
        <v>2711</v>
      </c>
      <c r="N1577" s="157">
        <v>290523309.38304901</v>
      </c>
      <c r="O1577" s="92" t="s">
        <v>8928</v>
      </c>
    </row>
    <row r="1578" spans="1:15" ht="24" customHeight="1">
      <c r="A1578" s="92" t="s">
        <v>5078</v>
      </c>
      <c r="B1578" s="151" t="s">
        <v>1558</v>
      </c>
      <c r="C1578" s="151" t="s">
        <v>5079</v>
      </c>
      <c r="D1578" s="151" t="s">
        <v>1091</v>
      </c>
      <c r="E1578" s="152" t="s">
        <v>1096</v>
      </c>
      <c r="F1578" s="92" t="s">
        <v>1520</v>
      </c>
      <c r="G1578" s="92" t="s">
        <v>1093</v>
      </c>
      <c r="H1578" s="92" t="s">
        <v>8999</v>
      </c>
      <c r="I1578" s="92" t="s">
        <v>1093</v>
      </c>
      <c r="J1578" s="92" t="s">
        <v>9000</v>
      </c>
      <c r="K1578" s="92" t="s">
        <v>1093</v>
      </c>
      <c r="L1578" s="157">
        <v>358.8</v>
      </c>
      <c r="M1578" s="92" t="s">
        <v>2711</v>
      </c>
      <c r="N1578" s="157">
        <v>290523668.18304902</v>
      </c>
      <c r="O1578" s="92" t="s">
        <v>8928</v>
      </c>
    </row>
    <row r="1579" spans="1:15" ht="24" customHeight="1">
      <c r="A1579" s="92" t="s">
        <v>5080</v>
      </c>
      <c r="B1579" s="151" t="s">
        <v>1089</v>
      </c>
      <c r="C1579" s="151" t="s">
        <v>5081</v>
      </c>
      <c r="D1579" s="151" t="s">
        <v>1091</v>
      </c>
      <c r="E1579" s="152" t="s">
        <v>1344</v>
      </c>
      <c r="F1579" s="92" t="s">
        <v>5082</v>
      </c>
      <c r="G1579" s="92" t="s">
        <v>1093</v>
      </c>
      <c r="H1579" s="92" t="s">
        <v>9001</v>
      </c>
      <c r="I1579" s="92" t="s">
        <v>1093</v>
      </c>
      <c r="J1579" s="92" t="s">
        <v>9002</v>
      </c>
      <c r="K1579" s="92" t="s">
        <v>1093</v>
      </c>
      <c r="L1579" s="157">
        <v>355.16</v>
      </c>
      <c r="M1579" s="92" t="s">
        <v>2711</v>
      </c>
      <c r="N1579" s="157">
        <v>290524023.34304899</v>
      </c>
      <c r="O1579" s="92" t="s">
        <v>8928</v>
      </c>
    </row>
    <row r="1580" spans="1:15" ht="24" customHeight="1">
      <c r="A1580" s="92" t="s">
        <v>5086</v>
      </c>
      <c r="B1580" s="151" t="s">
        <v>1089</v>
      </c>
      <c r="C1580" s="151" t="s">
        <v>5087</v>
      </c>
      <c r="D1580" s="151" t="s">
        <v>1091</v>
      </c>
      <c r="E1580" s="152" t="s">
        <v>1096</v>
      </c>
      <c r="F1580" s="92" t="s">
        <v>1119</v>
      </c>
      <c r="G1580" s="92" t="s">
        <v>1093</v>
      </c>
      <c r="H1580" s="92" t="s">
        <v>9003</v>
      </c>
      <c r="I1580" s="92" t="s">
        <v>1093</v>
      </c>
      <c r="J1580" s="92" t="s">
        <v>9004</v>
      </c>
      <c r="K1580" s="92" t="s">
        <v>1093</v>
      </c>
      <c r="L1580" s="157">
        <v>349</v>
      </c>
      <c r="M1580" s="92" t="s">
        <v>2711</v>
      </c>
      <c r="N1580" s="157">
        <v>290524372.34304899</v>
      </c>
      <c r="O1580" s="92" t="s">
        <v>8928</v>
      </c>
    </row>
    <row r="1581" spans="1:15" ht="24" customHeight="1">
      <c r="A1581" s="92" t="s">
        <v>5066</v>
      </c>
      <c r="B1581" s="151" t="s">
        <v>1089</v>
      </c>
      <c r="C1581" s="151" t="s">
        <v>5067</v>
      </c>
      <c r="D1581" s="151" t="s">
        <v>1095</v>
      </c>
      <c r="E1581" s="152" t="s">
        <v>1160</v>
      </c>
      <c r="F1581" s="92" t="s">
        <v>2499</v>
      </c>
      <c r="G1581" s="92" t="s">
        <v>1093</v>
      </c>
      <c r="H1581" s="92" t="s">
        <v>9005</v>
      </c>
      <c r="I1581" s="92" t="s">
        <v>1093</v>
      </c>
      <c r="J1581" s="92" t="s">
        <v>9006</v>
      </c>
      <c r="K1581" s="92" t="s">
        <v>1093</v>
      </c>
      <c r="L1581" s="157">
        <v>348.96</v>
      </c>
      <c r="M1581" s="92" t="s">
        <v>2711</v>
      </c>
      <c r="N1581" s="157">
        <v>290524721.30304903</v>
      </c>
      <c r="O1581" s="92" t="s">
        <v>8928</v>
      </c>
    </row>
    <row r="1582" spans="1:15" ht="24" customHeight="1">
      <c r="A1582" s="92" t="s">
        <v>5068</v>
      </c>
      <c r="B1582" s="151" t="s">
        <v>1089</v>
      </c>
      <c r="C1582" s="151" t="s">
        <v>5069</v>
      </c>
      <c r="D1582" s="151" t="s">
        <v>1095</v>
      </c>
      <c r="E1582" s="152" t="s">
        <v>1160</v>
      </c>
      <c r="F1582" s="92" t="s">
        <v>2499</v>
      </c>
      <c r="G1582" s="92" t="s">
        <v>1093</v>
      </c>
      <c r="H1582" s="92" t="s">
        <v>9005</v>
      </c>
      <c r="I1582" s="92" t="s">
        <v>1093</v>
      </c>
      <c r="J1582" s="92" t="s">
        <v>9006</v>
      </c>
      <c r="K1582" s="92" t="s">
        <v>1093</v>
      </c>
      <c r="L1582" s="157">
        <v>348.96</v>
      </c>
      <c r="M1582" s="92" t="s">
        <v>2711</v>
      </c>
      <c r="N1582" s="157">
        <v>290525070.26304901</v>
      </c>
      <c r="O1582" s="92" t="s">
        <v>8928</v>
      </c>
    </row>
    <row r="1583" spans="1:15" ht="24" customHeight="1">
      <c r="A1583" s="92" t="s">
        <v>5070</v>
      </c>
      <c r="B1583" s="151" t="s">
        <v>1089</v>
      </c>
      <c r="C1583" s="151" t="s">
        <v>4083</v>
      </c>
      <c r="D1583" s="151" t="s">
        <v>1095</v>
      </c>
      <c r="E1583" s="152" t="s">
        <v>1109</v>
      </c>
      <c r="F1583" s="92" t="s">
        <v>1157</v>
      </c>
      <c r="G1583" s="92" t="s">
        <v>1093</v>
      </c>
      <c r="H1583" s="92" t="s">
        <v>8368</v>
      </c>
      <c r="I1583" s="92" t="s">
        <v>1093</v>
      </c>
      <c r="J1583" s="92" t="s">
        <v>9007</v>
      </c>
      <c r="K1583" s="92" t="s">
        <v>1093</v>
      </c>
      <c r="L1583" s="157">
        <v>348.68</v>
      </c>
      <c r="M1583" s="92" t="s">
        <v>2711</v>
      </c>
      <c r="N1583" s="157">
        <v>290525418.94304901</v>
      </c>
      <c r="O1583" s="92" t="s">
        <v>8928</v>
      </c>
    </row>
    <row r="1584" spans="1:15" ht="48" customHeight="1">
      <c r="A1584" s="92" t="s">
        <v>5088</v>
      </c>
      <c r="B1584" s="151" t="s">
        <v>1126</v>
      </c>
      <c r="C1584" s="151" t="s">
        <v>5089</v>
      </c>
      <c r="D1584" s="151" t="s">
        <v>1091</v>
      </c>
      <c r="E1584" s="152" t="s">
        <v>1096</v>
      </c>
      <c r="F1584" s="92" t="s">
        <v>5090</v>
      </c>
      <c r="G1584" s="92" t="s">
        <v>1093</v>
      </c>
      <c r="H1584" s="92" t="s">
        <v>9008</v>
      </c>
      <c r="I1584" s="92" t="s">
        <v>1093</v>
      </c>
      <c r="J1584" s="92" t="s">
        <v>9009</v>
      </c>
      <c r="K1584" s="92" t="s">
        <v>1093</v>
      </c>
      <c r="L1584" s="157">
        <v>345.22192000000001</v>
      </c>
      <c r="M1584" s="92" t="s">
        <v>2711</v>
      </c>
      <c r="N1584" s="157">
        <v>290525764.16496903</v>
      </c>
      <c r="O1584" s="92" t="s">
        <v>8928</v>
      </c>
    </row>
    <row r="1585" spans="1:15" ht="36" customHeight="1">
      <c r="A1585" s="92" t="s">
        <v>5091</v>
      </c>
      <c r="B1585" s="151" t="s">
        <v>1126</v>
      </c>
      <c r="C1585" s="151" t="s">
        <v>5092</v>
      </c>
      <c r="D1585" s="151" t="s">
        <v>1091</v>
      </c>
      <c r="E1585" s="152" t="s">
        <v>1096</v>
      </c>
      <c r="F1585" s="92" t="s">
        <v>5093</v>
      </c>
      <c r="G1585" s="92" t="s">
        <v>1093</v>
      </c>
      <c r="H1585" s="92" t="s">
        <v>1490</v>
      </c>
      <c r="I1585" s="92" t="s">
        <v>1093</v>
      </c>
      <c r="J1585" s="92" t="s">
        <v>9010</v>
      </c>
      <c r="K1585" s="92" t="s">
        <v>1093</v>
      </c>
      <c r="L1585" s="157">
        <v>342.54004500000002</v>
      </c>
      <c r="M1585" s="92" t="s">
        <v>2711</v>
      </c>
      <c r="N1585" s="157">
        <v>290526106.70501399</v>
      </c>
      <c r="O1585" s="92" t="s">
        <v>8928</v>
      </c>
    </row>
    <row r="1586" spans="1:15" ht="24" customHeight="1">
      <c r="A1586" s="92" t="s">
        <v>5096</v>
      </c>
      <c r="B1586" s="151" t="s">
        <v>1089</v>
      </c>
      <c r="C1586" s="151" t="s">
        <v>5097</v>
      </c>
      <c r="D1586" s="151" t="s">
        <v>1091</v>
      </c>
      <c r="E1586" s="152" t="s">
        <v>1109</v>
      </c>
      <c r="F1586" s="92" t="s">
        <v>2882</v>
      </c>
      <c r="G1586" s="92" t="s">
        <v>1093</v>
      </c>
      <c r="H1586" s="92" t="s">
        <v>9011</v>
      </c>
      <c r="I1586" s="92" t="s">
        <v>1093</v>
      </c>
      <c r="J1586" s="92" t="s">
        <v>9012</v>
      </c>
      <c r="K1586" s="92" t="s">
        <v>1093</v>
      </c>
      <c r="L1586" s="157">
        <v>342.16</v>
      </c>
      <c r="M1586" s="92" t="s">
        <v>2711</v>
      </c>
      <c r="N1586" s="157">
        <v>290526448.86501402</v>
      </c>
      <c r="O1586" s="92" t="s">
        <v>8928</v>
      </c>
    </row>
    <row r="1587" spans="1:15" ht="24" customHeight="1">
      <c r="A1587" s="92" t="s">
        <v>5098</v>
      </c>
      <c r="B1587" s="151" t="s">
        <v>1126</v>
      </c>
      <c r="C1587" s="151" t="s">
        <v>5099</v>
      </c>
      <c r="D1587" s="151" t="s">
        <v>513</v>
      </c>
      <c r="E1587" s="152" t="s">
        <v>1096</v>
      </c>
      <c r="F1587" s="92" t="s">
        <v>5100</v>
      </c>
      <c r="G1587" s="92" t="s">
        <v>1093</v>
      </c>
      <c r="H1587" s="92" t="s">
        <v>9013</v>
      </c>
      <c r="I1587" s="92" t="s">
        <v>1093</v>
      </c>
      <c r="J1587" s="92" t="s">
        <v>9014</v>
      </c>
      <c r="K1587" s="92" t="s">
        <v>1093</v>
      </c>
      <c r="L1587" s="157">
        <v>341.64361000000002</v>
      </c>
      <c r="M1587" s="92" t="s">
        <v>2711</v>
      </c>
      <c r="N1587" s="157">
        <v>290526790.50862402</v>
      </c>
      <c r="O1587" s="92" t="s">
        <v>8928</v>
      </c>
    </row>
    <row r="1588" spans="1:15" ht="24" customHeight="1">
      <c r="A1588" s="92" t="s">
        <v>5101</v>
      </c>
      <c r="B1588" s="151" t="s">
        <v>1921</v>
      </c>
      <c r="C1588" s="151" t="s">
        <v>5102</v>
      </c>
      <c r="D1588" s="151" t="s">
        <v>1091</v>
      </c>
      <c r="E1588" s="152" t="s">
        <v>1109</v>
      </c>
      <c r="F1588" s="92" t="s">
        <v>9015</v>
      </c>
      <c r="G1588" s="92" t="s">
        <v>1093</v>
      </c>
      <c r="H1588" s="92" t="s">
        <v>9016</v>
      </c>
      <c r="I1588" s="92" t="s">
        <v>1093</v>
      </c>
      <c r="J1588" s="92" t="s">
        <v>9017</v>
      </c>
      <c r="K1588" s="92" t="s">
        <v>1093</v>
      </c>
      <c r="L1588" s="157">
        <v>339.97353850000002</v>
      </c>
      <c r="M1588" s="92" t="s">
        <v>2711</v>
      </c>
      <c r="N1588" s="157">
        <v>290527130.482162</v>
      </c>
      <c r="O1588" s="92" t="s">
        <v>8928</v>
      </c>
    </row>
    <row r="1589" spans="1:15" ht="24" customHeight="1">
      <c r="A1589" s="92" t="s">
        <v>5083</v>
      </c>
      <c r="B1589" s="151" t="s">
        <v>1089</v>
      </c>
      <c r="C1589" s="151" t="s">
        <v>5084</v>
      </c>
      <c r="D1589" s="151" t="s">
        <v>1095</v>
      </c>
      <c r="E1589" s="152" t="s">
        <v>1160</v>
      </c>
      <c r="F1589" s="92" t="s">
        <v>3862</v>
      </c>
      <c r="G1589" s="92" t="s">
        <v>1093</v>
      </c>
      <c r="H1589" s="92" t="s">
        <v>1333</v>
      </c>
      <c r="I1589" s="92" t="s">
        <v>1093</v>
      </c>
      <c r="J1589" s="92" t="s">
        <v>9018</v>
      </c>
      <c r="K1589" s="92" t="s">
        <v>1093</v>
      </c>
      <c r="L1589" s="157">
        <v>334.18</v>
      </c>
      <c r="M1589" s="92" t="s">
        <v>2711</v>
      </c>
      <c r="N1589" s="157">
        <v>290527464.66216201</v>
      </c>
      <c r="O1589" s="92" t="s">
        <v>8928</v>
      </c>
    </row>
    <row r="1590" spans="1:15" ht="24" customHeight="1">
      <c r="A1590" s="92" t="s">
        <v>5085</v>
      </c>
      <c r="B1590" s="151" t="s">
        <v>1089</v>
      </c>
      <c r="C1590" s="151" t="s">
        <v>4811</v>
      </c>
      <c r="D1590" s="151" t="s">
        <v>1095</v>
      </c>
      <c r="E1590" s="152" t="s">
        <v>1160</v>
      </c>
      <c r="F1590" s="92" t="s">
        <v>3634</v>
      </c>
      <c r="G1590" s="92" t="s">
        <v>1093</v>
      </c>
      <c r="H1590" s="92" t="s">
        <v>9019</v>
      </c>
      <c r="I1590" s="92" t="s">
        <v>1093</v>
      </c>
      <c r="J1590" s="92" t="s">
        <v>9020</v>
      </c>
      <c r="K1590" s="92" t="s">
        <v>1093</v>
      </c>
      <c r="L1590" s="157">
        <v>333.3</v>
      </c>
      <c r="M1590" s="92" t="s">
        <v>2711</v>
      </c>
      <c r="N1590" s="157">
        <v>290527797.96216202</v>
      </c>
      <c r="O1590" s="92" t="s">
        <v>8928</v>
      </c>
    </row>
    <row r="1591" spans="1:15" ht="24" customHeight="1">
      <c r="A1591" s="92" t="s">
        <v>5105</v>
      </c>
      <c r="B1591" s="151" t="s">
        <v>1126</v>
      </c>
      <c r="C1591" s="151" t="s">
        <v>5106</v>
      </c>
      <c r="D1591" s="151" t="s">
        <v>1091</v>
      </c>
      <c r="E1591" s="152" t="s">
        <v>1096</v>
      </c>
      <c r="F1591" s="92" t="s">
        <v>5107</v>
      </c>
      <c r="G1591" s="92" t="s">
        <v>1093</v>
      </c>
      <c r="H1591" s="92" t="s">
        <v>9021</v>
      </c>
      <c r="I1591" s="92" t="s">
        <v>1093</v>
      </c>
      <c r="J1591" s="92" t="s">
        <v>9022</v>
      </c>
      <c r="K1591" s="92" t="s">
        <v>1093</v>
      </c>
      <c r="L1591" s="157">
        <v>330.59690799999998</v>
      </c>
      <c r="M1591" s="92" t="s">
        <v>2711</v>
      </c>
      <c r="N1591" s="157">
        <v>290528128.55906999</v>
      </c>
      <c r="O1591" s="92" t="s">
        <v>8928</v>
      </c>
    </row>
    <row r="1592" spans="1:15" ht="24" customHeight="1">
      <c r="A1592" s="92" t="s">
        <v>5111</v>
      </c>
      <c r="B1592" s="151" t="s">
        <v>1126</v>
      </c>
      <c r="C1592" s="151" t="s">
        <v>5112</v>
      </c>
      <c r="D1592" s="151" t="s">
        <v>1091</v>
      </c>
      <c r="E1592" s="152" t="s">
        <v>1096</v>
      </c>
      <c r="F1592" s="92" t="s">
        <v>2001</v>
      </c>
      <c r="G1592" s="92" t="s">
        <v>1093</v>
      </c>
      <c r="H1592" s="92" t="s">
        <v>9023</v>
      </c>
      <c r="I1592" s="92" t="s">
        <v>1093</v>
      </c>
      <c r="J1592" s="92" t="s">
        <v>9024</v>
      </c>
      <c r="K1592" s="92" t="s">
        <v>1093</v>
      </c>
      <c r="L1592" s="157">
        <v>323.76</v>
      </c>
      <c r="M1592" s="92" t="s">
        <v>2711</v>
      </c>
      <c r="N1592" s="157">
        <v>290528452.31906998</v>
      </c>
      <c r="O1592" s="92" t="s">
        <v>8928</v>
      </c>
    </row>
    <row r="1593" spans="1:15" ht="24" customHeight="1">
      <c r="A1593" s="92" t="s">
        <v>5113</v>
      </c>
      <c r="B1593" s="151" t="s">
        <v>1126</v>
      </c>
      <c r="C1593" s="151" t="s">
        <v>5114</v>
      </c>
      <c r="D1593" s="151" t="s">
        <v>1091</v>
      </c>
      <c r="E1593" s="152" t="s">
        <v>1096</v>
      </c>
      <c r="F1593" s="92" t="s">
        <v>1119</v>
      </c>
      <c r="G1593" s="92" t="s">
        <v>1093</v>
      </c>
      <c r="H1593" s="92" t="s">
        <v>9025</v>
      </c>
      <c r="I1593" s="92" t="s">
        <v>1093</v>
      </c>
      <c r="J1593" s="92" t="s">
        <v>9026</v>
      </c>
      <c r="K1593" s="92" t="s">
        <v>1093</v>
      </c>
      <c r="L1593" s="157">
        <v>317.95999999999998</v>
      </c>
      <c r="M1593" s="92" t="s">
        <v>2711</v>
      </c>
      <c r="N1593" s="157">
        <v>290528770.27907002</v>
      </c>
      <c r="O1593" s="92" t="s">
        <v>8928</v>
      </c>
    </row>
    <row r="1594" spans="1:15" ht="24" customHeight="1">
      <c r="A1594" s="92" t="s">
        <v>5115</v>
      </c>
      <c r="B1594" s="151" t="s">
        <v>1558</v>
      </c>
      <c r="C1594" s="151" t="s">
        <v>5116</v>
      </c>
      <c r="D1594" s="151" t="s">
        <v>1091</v>
      </c>
      <c r="E1594" s="152" t="s">
        <v>1096</v>
      </c>
      <c r="F1594" s="92" t="s">
        <v>1100</v>
      </c>
      <c r="G1594" s="92" t="s">
        <v>1093</v>
      </c>
      <c r="H1594" s="92" t="s">
        <v>9027</v>
      </c>
      <c r="I1594" s="92" t="s">
        <v>1093</v>
      </c>
      <c r="J1594" s="92" t="s">
        <v>9028</v>
      </c>
      <c r="K1594" s="92" t="s">
        <v>1093</v>
      </c>
      <c r="L1594" s="157">
        <v>317.45999999999998</v>
      </c>
      <c r="M1594" s="92" t="s">
        <v>2711</v>
      </c>
      <c r="N1594" s="157">
        <v>290529087.73907</v>
      </c>
      <c r="O1594" s="92" t="s">
        <v>8928</v>
      </c>
    </row>
    <row r="1595" spans="1:15" ht="24" customHeight="1">
      <c r="A1595" s="92" t="s">
        <v>5117</v>
      </c>
      <c r="B1595" s="151" t="s">
        <v>1089</v>
      </c>
      <c r="C1595" s="151" t="s">
        <v>5044</v>
      </c>
      <c r="D1595" s="151" t="s">
        <v>1091</v>
      </c>
      <c r="E1595" s="152" t="s">
        <v>1160</v>
      </c>
      <c r="F1595" s="92" t="s">
        <v>1520</v>
      </c>
      <c r="G1595" s="92" t="s">
        <v>1093</v>
      </c>
      <c r="H1595" s="92" t="s">
        <v>8457</v>
      </c>
      <c r="I1595" s="92" t="s">
        <v>1093</v>
      </c>
      <c r="J1595" s="92" t="s">
        <v>9029</v>
      </c>
      <c r="K1595" s="92" t="s">
        <v>1093</v>
      </c>
      <c r="L1595" s="157">
        <v>317.27999999999997</v>
      </c>
      <c r="M1595" s="92" t="s">
        <v>2711</v>
      </c>
      <c r="N1595" s="157">
        <v>290529405.01907003</v>
      </c>
      <c r="O1595" s="92" t="s">
        <v>8928</v>
      </c>
    </row>
    <row r="1596" spans="1:15" ht="24" customHeight="1">
      <c r="A1596" s="92" t="s">
        <v>5103</v>
      </c>
      <c r="B1596" s="151" t="s">
        <v>1089</v>
      </c>
      <c r="C1596" s="151" t="s">
        <v>5104</v>
      </c>
      <c r="D1596" s="151" t="s">
        <v>1095</v>
      </c>
      <c r="E1596" s="152" t="s">
        <v>1109</v>
      </c>
      <c r="F1596" s="92" t="s">
        <v>1100</v>
      </c>
      <c r="G1596" s="92" t="s">
        <v>1093</v>
      </c>
      <c r="H1596" s="92" t="s">
        <v>8818</v>
      </c>
      <c r="I1596" s="92" t="s">
        <v>1093</v>
      </c>
      <c r="J1596" s="92" t="s">
        <v>8816</v>
      </c>
      <c r="K1596" s="92" t="s">
        <v>1093</v>
      </c>
      <c r="L1596" s="157">
        <v>317.25</v>
      </c>
      <c r="M1596" s="92" t="s">
        <v>2711</v>
      </c>
      <c r="N1596" s="157">
        <v>290529722.26907003</v>
      </c>
      <c r="O1596" s="92" t="s">
        <v>8928</v>
      </c>
    </row>
    <row r="1597" spans="1:15" ht="36" customHeight="1">
      <c r="A1597" s="92" t="s">
        <v>5118</v>
      </c>
      <c r="B1597" s="151" t="s">
        <v>1089</v>
      </c>
      <c r="C1597" s="151" t="s">
        <v>5119</v>
      </c>
      <c r="D1597" s="151" t="s">
        <v>1091</v>
      </c>
      <c r="E1597" s="152" t="s">
        <v>1344</v>
      </c>
      <c r="F1597" s="92" t="s">
        <v>3862</v>
      </c>
      <c r="G1597" s="92" t="s">
        <v>1093</v>
      </c>
      <c r="H1597" s="92" t="s">
        <v>9030</v>
      </c>
      <c r="I1597" s="92" t="s">
        <v>1093</v>
      </c>
      <c r="J1597" s="92" t="s">
        <v>9031</v>
      </c>
      <c r="K1597" s="92" t="s">
        <v>1093</v>
      </c>
      <c r="L1597" s="157">
        <v>317.24</v>
      </c>
      <c r="M1597" s="92" t="s">
        <v>2711</v>
      </c>
      <c r="N1597" s="157">
        <v>290530039.50906998</v>
      </c>
      <c r="O1597" s="92" t="s">
        <v>8928</v>
      </c>
    </row>
    <row r="1598" spans="1:15" ht="24" customHeight="1">
      <c r="A1598" s="92" t="s">
        <v>5120</v>
      </c>
      <c r="B1598" s="151" t="s">
        <v>1089</v>
      </c>
      <c r="C1598" s="151" t="s">
        <v>5121</v>
      </c>
      <c r="D1598" s="151" t="s">
        <v>1091</v>
      </c>
      <c r="E1598" s="152" t="s">
        <v>6568</v>
      </c>
      <c r="F1598" s="92" t="s">
        <v>1119</v>
      </c>
      <c r="G1598" s="92" t="s">
        <v>1093</v>
      </c>
      <c r="H1598" s="92" t="s">
        <v>9032</v>
      </c>
      <c r="I1598" s="92" t="s">
        <v>1093</v>
      </c>
      <c r="J1598" s="92" t="s">
        <v>9033</v>
      </c>
      <c r="K1598" s="92" t="s">
        <v>1093</v>
      </c>
      <c r="L1598" s="157">
        <v>316.5</v>
      </c>
      <c r="M1598" s="92" t="s">
        <v>2711</v>
      </c>
      <c r="N1598" s="157">
        <v>290530356.00906998</v>
      </c>
      <c r="O1598" s="92" t="s">
        <v>8928</v>
      </c>
    </row>
    <row r="1599" spans="1:15" ht="24" customHeight="1">
      <c r="A1599" s="92" t="s">
        <v>5122</v>
      </c>
      <c r="B1599" s="151" t="s">
        <v>1126</v>
      </c>
      <c r="C1599" s="151" t="s">
        <v>5123</v>
      </c>
      <c r="D1599" s="151" t="s">
        <v>1091</v>
      </c>
      <c r="E1599" s="152" t="s">
        <v>1096</v>
      </c>
      <c r="F1599" s="92" t="s">
        <v>2710</v>
      </c>
      <c r="G1599" s="92" t="s">
        <v>1093</v>
      </c>
      <c r="H1599" s="92" t="s">
        <v>9034</v>
      </c>
      <c r="I1599" s="92" t="s">
        <v>1093</v>
      </c>
      <c r="J1599" s="92" t="s">
        <v>9035</v>
      </c>
      <c r="K1599" s="92" t="s">
        <v>1093</v>
      </c>
      <c r="L1599" s="157">
        <v>316</v>
      </c>
      <c r="M1599" s="92" t="s">
        <v>2711</v>
      </c>
      <c r="N1599" s="157">
        <v>290530672.00906998</v>
      </c>
      <c r="O1599" s="92" t="s">
        <v>8928</v>
      </c>
    </row>
    <row r="1600" spans="1:15" ht="24" customHeight="1">
      <c r="A1600" s="92" t="s">
        <v>5127</v>
      </c>
      <c r="B1600" s="151" t="s">
        <v>1126</v>
      </c>
      <c r="C1600" s="151" t="s">
        <v>5128</v>
      </c>
      <c r="D1600" s="151" t="s">
        <v>1091</v>
      </c>
      <c r="E1600" s="152" t="s">
        <v>1096</v>
      </c>
      <c r="F1600" s="92" t="s">
        <v>1100</v>
      </c>
      <c r="G1600" s="92" t="s">
        <v>1093</v>
      </c>
      <c r="H1600" s="92" t="s">
        <v>9036</v>
      </c>
      <c r="I1600" s="92" t="s">
        <v>1093</v>
      </c>
      <c r="J1600" s="92" t="s">
        <v>9037</v>
      </c>
      <c r="K1600" s="92" t="s">
        <v>1093</v>
      </c>
      <c r="L1600" s="157">
        <v>315.18</v>
      </c>
      <c r="M1600" s="92" t="s">
        <v>2711</v>
      </c>
      <c r="N1600" s="157">
        <v>290530987.18906999</v>
      </c>
      <c r="O1600" s="92" t="s">
        <v>8928</v>
      </c>
    </row>
    <row r="1601" spans="1:15" ht="24" customHeight="1">
      <c r="A1601" s="92" t="s">
        <v>5129</v>
      </c>
      <c r="B1601" s="151" t="s">
        <v>1089</v>
      </c>
      <c r="C1601" s="151" t="s">
        <v>4948</v>
      </c>
      <c r="D1601" s="151" t="s">
        <v>1091</v>
      </c>
      <c r="E1601" s="152" t="s">
        <v>1160</v>
      </c>
      <c r="F1601" s="92" t="s">
        <v>3634</v>
      </c>
      <c r="G1601" s="92" t="s">
        <v>1093</v>
      </c>
      <c r="H1601" s="92" t="s">
        <v>9038</v>
      </c>
      <c r="I1601" s="92" t="s">
        <v>1093</v>
      </c>
      <c r="J1601" s="92" t="s">
        <v>9039</v>
      </c>
      <c r="K1601" s="92" t="s">
        <v>1093</v>
      </c>
      <c r="L1601" s="157">
        <v>314.10000000000002</v>
      </c>
      <c r="M1601" s="92" t="s">
        <v>2711</v>
      </c>
      <c r="N1601" s="157">
        <v>290531301.28907001</v>
      </c>
      <c r="O1601" s="92" t="s">
        <v>8928</v>
      </c>
    </row>
    <row r="1602" spans="1:15" ht="24" customHeight="1">
      <c r="A1602" s="92" t="s">
        <v>522</v>
      </c>
      <c r="B1602" s="151" t="s">
        <v>1101</v>
      </c>
      <c r="C1602" s="151" t="s">
        <v>523</v>
      </c>
      <c r="D1602" s="151" t="s">
        <v>513</v>
      </c>
      <c r="E1602" s="152" t="s">
        <v>1096</v>
      </c>
      <c r="F1602" s="92" t="s">
        <v>524</v>
      </c>
      <c r="G1602" s="92" t="s">
        <v>525</v>
      </c>
      <c r="H1602" s="92" t="s">
        <v>9040</v>
      </c>
      <c r="I1602" s="92" t="s">
        <v>9041</v>
      </c>
      <c r="J1602" s="92" t="s">
        <v>9042</v>
      </c>
      <c r="K1602" s="92" t="s">
        <v>4968</v>
      </c>
      <c r="L1602" s="157">
        <v>312.37192368903999</v>
      </c>
      <c r="M1602" s="92" t="s">
        <v>2711</v>
      </c>
      <c r="N1602" s="157">
        <v>290531613.66099399</v>
      </c>
      <c r="O1602" s="92" t="s">
        <v>8928</v>
      </c>
    </row>
    <row r="1603" spans="1:15" ht="24" customHeight="1">
      <c r="A1603" s="92" t="s">
        <v>5130</v>
      </c>
      <c r="B1603" s="151" t="s">
        <v>1101</v>
      </c>
      <c r="C1603" s="151" t="s">
        <v>5131</v>
      </c>
      <c r="D1603" s="151" t="s">
        <v>513</v>
      </c>
      <c r="E1603" s="152" t="s">
        <v>1096</v>
      </c>
      <c r="F1603" s="92" t="s">
        <v>5132</v>
      </c>
      <c r="G1603" s="92" t="s">
        <v>5133</v>
      </c>
      <c r="H1603" s="92" t="s">
        <v>9043</v>
      </c>
      <c r="I1603" s="92" t="s">
        <v>5541</v>
      </c>
      <c r="J1603" s="92" t="s">
        <v>9044</v>
      </c>
      <c r="K1603" s="92" t="s">
        <v>9045</v>
      </c>
      <c r="L1603" s="157">
        <v>311.76082906130398</v>
      </c>
      <c r="M1603" s="92" t="s">
        <v>2711</v>
      </c>
      <c r="N1603" s="157">
        <v>290531925.42182302</v>
      </c>
      <c r="O1603" s="92" t="s">
        <v>8928</v>
      </c>
    </row>
    <row r="1604" spans="1:15" ht="24" customHeight="1">
      <c r="A1604" s="92" t="s">
        <v>5134</v>
      </c>
      <c r="B1604" s="151" t="s">
        <v>1126</v>
      </c>
      <c r="C1604" s="151" t="s">
        <v>5135</v>
      </c>
      <c r="D1604" s="151" t="s">
        <v>1091</v>
      </c>
      <c r="E1604" s="152" t="s">
        <v>5136</v>
      </c>
      <c r="F1604" s="92" t="s">
        <v>9046</v>
      </c>
      <c r="G1604" s="92" t="s">
        <v>1093</v>
      </c>
      <c r="H1604" s="92" t="s">
        <v>9047</v>
      </c>
      <c r="I1604" s="92" t="s">
        <v>1093</v>
      </c>
      <c r="J1604" s="92" t="s">
        <v>9048</v>
      </c>
      <c r="K1604" s="92" t="s">
        <v>1093</v>
      </c>
      <c r="L1604" s="157">
        <v>308.34503822400001</v>
      </c>
      <c r="M1604" s="92" t="s">
        <v>2711</v>
      </c>
      <c r="N1604" s="157">
        <v>290532233.76686102</v>
      </c>
      <c r="O1604" s="92" t="s">
        <v>8928</v>
      </c>
    </row>
    <row r="1605" spans="1:15" ht="24" customHeight="1">
      <c r="A1605" s="92" t="s">
        <v>5139</v>
      </c>
      <c r="B1605" s="151" t="s">
        <v>1089</v>
      </c>
      <c r="C1605" s="151" t="s">
        <v>5140</v>
      </c>
      <c r="D1605" s="151" t="s">
        <v>1091</v>
      </c>
      <c r="E1605" s="152" t="s">
        <v>1109</v>
      </c>
      <c r="F1605" s="92" t="s">
        <v>1605</v>
      </c>
      <c r="G1605" s="92" t="s">
        <v>1093</v>
      </c>
      <c r="H1605" s="92" t="s">
        <v>9049</v>
      </c>
      <c r="I1605" s="92" t="s">
        <v>1093</v>
      </c>
      <c r="J1605" s="92" t="s">
        <v>9050</v>
      </c>
      <c r="K1605" s="92" t="s">
        <v>1093</v>
      </c>
      <c r="L1605" s="157">
        <v>308.27999999999997</v>
      </c>
      <c r="M1605" s="92" t="s">
        <v>2711</v>
      </c>
      <c r="N1605" s="157">
        <v>290532542.04686099</v>
      </c>
      <c r="O1605" s="92" t="s">
        <v>8928</v>
      </c>
    </row>
    <row r="1606" spans="1:15" ht="24" customHeight="1">
      <c r="A1606" s="92" t="s">
        <v>5256</v>
      </c>
      <c r="B1606" s="151" t="s">
        <v>1126</v>
      </c>
      <c r="C1606" s="151" t="s">
        <v>5257</v>
      </c>
      <c r="D1606" s="151" t="s">
        <v>1091</v>
      </c>
      <c r="E1606" s="152" t="s">
        <v>1096</v>
      </c>
      <c r="F1606" s="92" t="s">
        <v>2499</v>
      </c>
      <c r="G1606" s="92" t="s">
        <v>1093</v>
      </c>
      <c r="H1606" s="92" t="s">
        <v>9051</v>
      </c>
      <c r="I1606" s="92" t="s">
        <v>1093</v>
      </c>
      <c r="J1606" s="92" t="s">
        <v>9052</v>
      </c>
      <c r="K1606" s="92" t="s">
        <v>1093</v>
      </c>
      <c r="L1606" s="157">
        <v>307.2</v>
      </c>
      <c r="M1606" s="92" t="s">
        <v>2711</v>
      </c>
      <c r="N1606" s="157">
        <v>290532849.24686098</v>
      </c>
      <c r="O1606" s="92" t="s">
        <v>8928</v>
      </c>
    </row>
    <row r="1607" spans="1:15" ht="48" customHeight="1">
      <c r="A1607" s="92" t="s">
        <v>5141</v>
      </c>
      <c r="B1607" s="151" t="s">
        <v>1126</v>
      </c>
      <c r="C1607" s="151" t="s">
        <v>5142</v>
      </c>
      <c r="D1607" s="151" t="s">
        <v>1091</v>
      </c>
      <c r="E1607" s="152" t="s">
        <v>3499</v>
      </c>
      <c r="F1607" s="92" t="s">
        <v>5143</v>
      </c>
      <c r="G1607" s="92" t="s">
        <v>1093</v>
      </c>
      <c r="H1607" s="92" t="s">
        <v>9053</v>
      </c>
      <c r="I1607" s="92" t="s">
        <v>1093</v>
      </c>
      <c r="J1607" s="92" t="s">
        <v>9054</v>
      </c>
      <c r="K1607" s="92" t="s">
        <v>1093</v>
      </c>
      <c r="L1607" s="157">
        <v>304.19063136</v>
      </c>
      <c r="M1607" s="92" t="s">
        <v>2711</v>
      </c>
      <c r="N1607" s="157">
        <v>290533153.43749201</v>
      </c>
      <c r="O1607" s="92" t="s">
        <v>8928</v>
      </c>
    </row>
    <row r="1608" spans="1:15" ht="36" customHeight="1">
      <c r="A1608" s="92" t="s">
        <v>5144</v>
      </c>
      <c r="B1608" s="151" t="s">
        <v>1089</v>
      </c>
      <c r="C1608" s="151" t="s">
        <v>4952</v>
      </c>
      <c r="D1608" s="151" t="s">
        <v>1091</v>
      </c>
      <c r="E1608" s="152" t="s">
        <v>1160</v>
      </c>
      <c r="F1608" s="92" t="s">
        <v>3634</v>
      </c>
      <c r="G1608" s="92" t="s">
        <v>1093</v>
      </c>
      <c r="H1608" s="92" t="s">
        <v>5896</v>
      </c>
      <c r="I1608" s="92" t="s">
        <v>1093</v>
      </c>
      <c r="J1608" s="92" t="s">
        <v>9055</v>
      </c>
      <c r="K1608" s="92" t="s">
        <v>1093</v>
      </c>
      <c r="L1608" s="157">
        <v>303.89999999999998</v>
      </c>
      <c r="M1608" s="92" t="s">
        <v>2711</v>
      </c>
      <c r="N1608" s="157">
        <v>290533457.33749199</v>
      </c>
      <c r="O1608" s="92" t="s">
        <v>8928</v>
      </c>
    </row>
    <row r="1609" spans="1:15" ht="24" customHeight="1">
      <c r="A1609" s="92" t="s">
        <v>5149</v>
      </c>
      <c r="B1609" s="151" t="s">
        <v>1089</v>
      </c>
      <c r="C1609" s="151" t="s">
        <v>5150</v>
      </c>
      <c r="D1609" s="151" t="s">
        <v>1091</v>
      </c>
      <c r="E1609" s="152" t="s">
        <v>1109</v>
      </c>
      <c r="F1609" s="92" t="s">
        <v>1605</v>
      </c>
      <c r="G1609" s="92" t="s">
        <v>1093</v>
      </c>
      <c r="H1609" s="92" t="s">
        <v>9056</v>
      </c>
      <c r="I1609" s="92" t="s">
        <v>1093</v>
      </c>
      <c r="J1609" s="92" t="s">
        <v>7821</v>
      </c>
      <c r="K1609" s="92" t="s">
        <v>1093</v>
      </c>
      <c r="L1609" s="157">
        <v>300</v>
      </c>
      <c r="M1609" s="92" t="s">
        <v>2711</v>
      </c>
      <c r="N1609" s="157">
        <v>290533757.33749199</v>
      </c>
      <c r="O1609" s="92" t="s">
        <v>8928</v>
      </c>
    </row>
    <row r="1610" spans="1:15" ht="24" customHeight="1">
      <c r="A1610" s="92" t="s">
        <v>5151</v>
      </c>
      <c r="B1610" s="151" t="s">
        <v>1921</v>
      </c>
      <c r="C1610" s="151" t="s">
        <v>5152</v>
      </c>
      <c r="D1610" s="151" t="s">
        <v>1091</v>
      </c>
      <c r="E1610" s="152" t="s">
        <v>1109</v>
      </c>
      <c r="F1610" s="92" t="s">
        <v>1605</v>
      </c>
      <c r="G1610" s="92" t="s">
        <v>1093</v>
      </c>
      <c r="H1610" s="92" t="s">
        <v>9057</v>
      </c>
      <c r="I1610" s="92" t="s">
        <v>1093</v>
      </c>
      <c r="J1610" s="92" t="s">
        <v>9058</v>
      </c>
      <c r="K1610" s="92" t="s">
        <v>1093</v>
      </c>
      <c r="L1610" s="157">
        <v>299.10000000000002</v>
      </c>
      <c r="M1610" s="92" t="s">
        <v>2711</v>
      </c>
      <c r="N1610" s="157">
        <v>290534056.43749201</v>
      </c>
      <c r="O1610" s="92" t="s">
        <v>8928</v>
      </c>
    </row>
    <row r="1611" spans="1:15" ht="24" customHeight="1">
      <c r="A1611" s="92" t="s">
        <v>5153</v>
      </c>
      <c r="B1611" s="151" t="s">
        <v>1089</v>
      </c>
      <c r="C1611" s="151" t="s">
        <v>2269</v>
      </c>
      <c r="D1611" s="151" t="s">
        <v>1091</v>
      </c>
      <c r="E1611" s="152" t="s">
        <v>1109</v>
      </c>
      <c r="F1611" s="92" t="s">
        <v>3337</v>
      </c>
      <c r="G1611" s="92" t="s">
        <v>1093</v>
      </c>
      <c r="H1611" s="92" t="s">
        <v>3543</v>
      </c>
      <c r="I1611" s="92" t="s">
        <v>1093</v>
      </c>
      <c r="J1611" s="92" t="s">
        <v>9059</v>
      </c>
      <c r="K1611" s="92" t="s">
        <v>1093</v>
      </c>
      <c r="L1611" s="157">
        <v>298.2</v>
      </c>
      <c r="M1611" s="92" t="s">
        <v>2711</v>
      </c>
      <c r="N1611" s="157">
        <v>290534354.637492</v>
      </c>
      <c r="O1611" s="92" t="s">
        <v>8928</v>
      </c>
    </row>
    <row r="1612" spans="1:15" ht="24" customHeight="1">
      <c r="A1612" s="92" t="s">
        <v>5126</v>
      </c>
      <c r="B1612" s="151" t="s">
        <v>1089</v>
      </c>
      <c r="C1612" s="151" t="s">
        <v>5097</v>
      </c>
      <c r="D1612" s="151" t="s">
        <v>1095</v>
      </c>
      <c r="E1612" s="152" t="s">
        <v>1109</v>
      </c>
      <c r="F1612" s="92" t="s">
        <v>2882</v>
      </c>
      <c r="G1612" s="92" t="s">
        <v>1093</v>
      </c>
      <c r="H1612" s="92" t="s">
        <v>8900</v>
      </c>
      <c r="I1612" s="92" t="s">
        <v>1093</v>
      </c>
      <c r="J1612" s="92" t="s">
        <v>9061</v>
      </c>
      <c r="K1612" s="92" t="s">
        <v>1093</v>
      </c>
      <c r="L1612" s="157">
        <v>297.5</v>
      </c>
      <c r="M1612" s="92" t="s">
        <v>2711</v>
      </c>
      <c r="N1612" s="157">
        <v>290534652.137492</v>
      </c>
      <c r="O1612" s="92" t="s">
        <v>8928</v>
      </c>
    </row>
    <row r="1613" spans="1:15" ht="36" customHeight="1">
      <c r="A1613" s="92" t="s">
        <v>5124</v>
      </c>
      <c r="B1613" s="151" t="s">
        <v>1921</v>
      </c>
      <c r="C1613" s="151" t="s">
        <v>5125</v>
      </c>
      <c r="D1613" s="151" t="s">
        <v>1095</v>
      </c>
      <c r="E1613" s="152" t="s">
        <v>1109</v>
      </c>
      <c r="F1613" s="92" t="s">
        <v>7990</v>
      </c>
      <c r="G1613" s="92" t="s">
        <v>1093</v>
      </c>
      <c r="H1613" s="92" t="s">
        <v>9062</v>
      </c>
      <c r="I1613" s="92" t="s">
        <v>1093</v>
      </c>
      <c r="J1613" s="92" t="s">
        <v>9063</v>
      </c>
      <c r="K1613" s="92" t="s">
        <v>1093</v>
      </c>
      <c r="L1613" s="157">
        <v>296.88496648799998</v>
      </c>
      <c r="M1613" s="92" t="s">
        <v>2711</v>
      </c>
      <c r="N1613" s="157">
        <v>290534949.02245802</v>
      </c>
      <c r="O1613" s="92" t="s">
        <v>8928</v>
      </c>
    </row>
    <row r="1614" spans="1:15" ht="48" customHeight="1">
      <c r="A1614" s="92" t="s">
        <v>5154</v>
      </c>
      <c r="B1614" s="151" t="s">
        <v>1126</v>
      </c>
      <c r="C1614" s="151" t="s">
        <v>5155</v>
      </c>
      <c r="D1614" s="151" t="s">
        <v>1091</v>
      </c>
      <c r="E1614" s="152" t="s">
        <v>1096</v>
      </c>
      <c r="F1614" s="92" t="s">
        <v>2152</v>
      </c>
      <c r="G1614" s="92" t="s">
        <v>1093</v>
      </c>
      <c r="H1614" s="92" t="s">
        <v>1870</v>
      </c>
      <c r="I1614" s="92" t="s">
        <v>1093</v>
      </c>
      <c r="J1614" s="92" t="s">
        <v>9064</v>
      </c>
      <c r="K1614" s="92" t="s">
        <v>1093</v>
      </c>
      <c r="L1614" s="157">
        <v>296.39999999999998</v>
      </c>
      <c r="M1614" s="92" t="s">
        <v>2711</v>
      </c>
      <c r="N1614" s="157">
        <v>290535245.42245799</v>
      </c>
      <c r="O1614" s="92" t="s">
        <v>8928</v>
      </c>
    </row>
    <row r="1615" spans="1:15" ht="24" customHeight="1">
      <c r="A1615" s="92" t="s">
        <v>5156</v>
      </c>
      <c r="B1615" s="151" t="s">
        <v>1089</v>
      </c>
      <c r="C1615" s="151" t="s">
        <v>5067</v>
      </c>
      <c r="D1615" s="151" t="s">
        <v>1091</v>
      </c>
      <c r="E1615" s="152" t="s">
        <v>1160</v>
      </c>
      <c r="F1615" s="92" t="s">
        <v>2499</v>
      </c>
      <c r="G1615" s="92" t="s">
        <v>1093</v>
      </c>
      <c r="H1615" s="92" t="s">
        <v>9065</v>
      </c>
      <c r="I1615" s="92" t="s">
        <v>1093</v>
      </c>
      <c r="J1615" s="92" t="s">
        <v>9066</v>
      </c>
      <c r="K1615" s="92" t="s">
        <v>1093</v>
      </c>
      <c r="L1615" s="157">
        <v>296.08</v>
      </c>
      <c r="M1615" s="92" t="s">
        <v>2711</v>
      </c>
      <c r="N1615" s="157">
        <v>290535541.50245798</v>
      </c>
      <c r="O1615" s="92" t="s">
        <v>8928</v>
      </c>
    </row>
    <row r="1616" spans="1:15" ht="24" customHeight="1">
      <c r="A1616" s="92" t="s">
        <v>5157</v>
      </c>
      <c r="B1616" s="151" t="s">
        <v>1089</v>
      </c>
      <c r="C1616" s="151" t="s">
        <v>5069</v>
      </c>
      <c r="D1616" s="151" t="s">
        <v>1091</v>
      </c>
      <c r="E1616" s="152" t="s">
        <v>1160</v>
      </c>
      <c r="F1616" s="92" t="s">
        <v>2499</v>
      </c>
      <c r="G1616" s="92" t="s">
        <v>1093</v>
      </c>
      <c r="H1616" s="92" t="s">
        <v>9065</v>
      </c>
      <c r="I1616" s="92" t="s">
        <v>1093</v>
      </c>
      <c r="J1616" s="92" t="s">
        <v>9066</v>
      </c>
      <c r="K1616" s="92" t="s">
        <v>1093</v>
      </c>
      <c r="L1616" s="157">
        <v>296.08</v>
      </c>
      <c r="M1616" s="92" t="s">
        <v>2711</v>
      </c>
      <c r="N1616" s="157">
        <v>290535837.58245802</v>
      </c>
      <c r="O1616" s="92" t="s">
        <v>8928</v>
      </c>
    </row>
    <row r="1617" spans="1:15" ht="36" customHeight="1">
      <c r="A1617" s="92" t="s">
        <v>5169</v>
      </c>
      <c r="B1617" s="151" t="s">
        <v>1101</v>
      </c>
      <c r="C1617" s="151" t="s">
        <v>5170</v>
      </c>
      <c r="D1617" s="151" t="s">
        <v>1091</v>
      </c>
      <c r="E1617" s="152" t="s">
        <v>1160</v>
      </c>
      <c r="F1617" s="92" t="s">
        <v>5171</v>
      </c>
      <c r="G1617" s="92" t="s">
        <v>1093</v>
      </c>
      <c r="H1617" s="92" t="s">
        <v>9067</v>
      </c>
      <c r="I1617" s="92" t="s">
        <v>1093</v>
      </c>
      <c r="J1617" s="92" t="s">
        <v>9068</v>
      </c>
      <c r="K1617" s="92" t="s">
        <v>1093</v>
      </c>
      <c r="L1617" s="157">
        <v>295.92599282999998</v>
      </c>
      <c r="M1617" s="92" t="s">
        <v>2711</v>
      </c>
      <c r="N1617" s="157">
        <v>290536133.50845098</v>
      </c>
      <c r="O1617" s="92" t="s">
        <v>8928</v>
      </c>
    </row>
    <row r="1618" spans="1:15" ht="36" customHeight="1">
      <c r="A1618" s="92" t="s">
        <v>5158</v>
      </c>
      <c r="B1618" s="151" t="s">
        <v>1126</v>
      </c>
      <c r="C1618" s="151" t="s">
        <v>5159</v>
      </c>
      <c r="D1618" s="151" t="s">
        <v>1091</v>
      </c>
      <c r="E1618" s="152" t="s">
        <v>1225</v>
      </c>
      <c r="F1618" s="92" t="s">
        <v>1252</v>
      </c>
      <c r="G1618" s="92" t="s">
        <v>1093</v>
      </c>
      <c r="H1618" s="92" t="s">
        <v>4853</v>
      </c>
      <c r="I1618" s="92" t="s">
        <v>1093</v>
      </c>
      <c r="J1618" s="92" t="s">
        <v>9069</v>
      </c>
      <c r="K1618" s="92" t="s">
        <v>1093</v>
      </c>
      <c r="L1618" s="157">
        <v>295.68</v>
      </c>
      <c r="M1618" s="92" t="s">
        <v>2711</v>
      </c>
      <c r="N1618" s="157">
        <v>290536429.18845099</v>
      </c>
      <c r="O1618" s="92" t="s">
        <v>8928</v>
      </c>
    </row>
    <row r="1619" spans="1:15" ht="36" customHeight="1">
      <c r="A1619" s="92" t="s">
        <v>9070</v>
      </c>
      <c r="B1619" s="151" t="s">
        <v>1558</v>
      </c>
      <c r="C1619" s="151" t="s">
        <v>9071</v>
      </c>
      <c r="D1619" s="151" t="s">
        <v>1091</v>
      </c>
      <c r="E1619" s="152" t="s">
        <v>1225</v>
      </c>
      <c r="F1619" s="92" t="s">
        <v>9072</v>
      </c>
      <c r="G1619" s="92" t="s">
        <v>1093</v>
      </c>
      <c r="H1619" s="92" t="s">
        <v>9073</v>
      </c>
      <c r="I1619" s="92" t="s">
        <v>1093</v>
      </c>
      <c r="J1619" s="92" t="s">
        <v>9074</v>
      </c>
      <c r="K1619" s="92" t="s">
        <v>1093</v>
      </c>
      <c r="L1619" s="157">
        <v>295.32</v>
      </c>
      <c r="M1619" s="92" t="s">
        <v>2711</v>
      </c>
      <c r="N1619" s="157">
        <v>290536724.50845098</v>
      </c>
      <c r="O1619" s="92" t="s">
        <v>8928</v>
      </c>
    </row>
    <row r="1620" spans="1:15" ht="24" customHeight="1">
      <c r="A1620" s="92" t="s">
        <v>5182</v>
      </c>
      <c r="B1620" s="151" t="s">
        <v>1101</v>
      </c>
      <c r="C1620" s="151" t="s">
        <v>5183</v>
      </c>
      <c r="D1620" s="151" t="s">
        <v>1091</v>
      </c>
      <c r="E1620" s="152" t="s">
        <v>1160</v>
      </c>
      <c r="F1620" s="92" t="s">
        <v>5184</v>
      </c>
      <c r="G1620" s="92" t="s">
        <v>1093</v>
      </c>
      <c r="H1620" s="92" t="s">
        <v>4073</v>
      </c>
      <c r="I1620" s="92" t="s">
        <v>1093</v>
      </c>
      <c r="J1620" s="92" t="s">
        <v>9075</v>
      </c>
      <c r="K1620" s="92" t="s">
        <v>1093</v>
      </c>
      <c r="L1620" s="157">
        <v>294.81031181039998</v>
      </c>
      <c r="M1620" s="92" t="s">
        <v>2711</v>
      </c>
      <c r="N1620" s="157">
        <v>290537019.31876302</v>
      </c>
      <c r="O1620" s="92" t="s">
        <v>8928</v>
      </c>
    </row>
    <row r="1621" spans="1:15" ht="24" customHeight="1">
      <c r="A1621" s="92" t="s">
        <v>5161</v>
      </c>
      <c r="B1621" s="151" t="s">
        <v>1126</v>
      </c>
      <c r="C1621" s="151" t="s">
        <v>5162</v>
      </c>
      <c r="D1621" s="151" t="s">
        <v>1091</v>
      </c>
      <c r="E1621" s="152" t="s">
        <v>1096</v>
      </c>
      <c r="F1621" s="92" t="s">
        <v>1605</v>
      </c>
      <c r="G1621" s="92" t="s">
        <v>1093</v>
      </c>
      <c r="H1621" s="92" t="s">
        <v>9076</v>
      </c>
      <c r="I1621" s="92" t="s">
        <v>1093</v>
      </c>
      <c r="J1621" s="92" t="s">
        <v>8865</v>
      </c>
      <c r="K1621" s="92" t="s">
        <v>1093</v>
      </c>
      <c r="L1621" s="157">
        <v>293.10000000000002</v>
      </c>
      <c r="M1621" s="92" t="s">
        <v>2711</v>
      </c>
      <c r="N1621" s="157">
        <v>290537312.41876298</v>
      </c>
      <c r="O1621" s="92" t="s">
        <v>8928</v>
      </c>
    </row>
    <row r="1622" spans="1:15" ht="24" customHeight="1">
      <c r="A1622" s="92" t="s">
        <v>5163</v>
      </c>
      <c r="B1622" s="151" t="s">
        <v>1089</v>
      </c>
      <c r="C1622" s="151" t="s">
        <v>5164</v>
      </c>
      <c r="D1622" s="151" t="s">
        <v>1091</v>
      </c>
      <c r="E1622" s="152" t="s">
        <v>1109</v>
      </c>
      <c r="F1622" s="92" t="s">
        <v>1097</v>
      </c>
      <c r="G1622" s="92" t="s">
        <v>1093</v>
      </c>
      <c r="H1622" s="92" t="s">
        <v>9077</v>
      </c>
      <c r="I1622" s="92" t="s">
        <v>1093</v>
      </c>
      <c r="J1622" s="92" t="s">
        <v>9077</v>
      </c>
      <c r="K1622" s="92" t="s">
        <v>1093</v>
      </c>
      <c r="L1622" s="157">
        <v>291.75</v>
      </c>
      <c r="M1622" s="92" t="s">
        <v>2711</v>
      </c>
      <c r="N1622" s="157">
        <v>290537604.16876298</v>
      </c>
      <c r="O1622" s="92" t="s">
        <v>8928</v>
      </c>
    </row>
    <row r="1623" spans="1:15" ht="24" customHeight="1">
      <c r="A1623" s="92" t="s">
        <v>5137</v>
      </c>
      <c r="B1623" s="151" t="s">
        <v>1089</v>
      </c>
      <c r="C1623" s="151" t="s">
        <v>5138</v>
      </c>
      <c r="D1623" s="151" t="s">
        <v>1095</v>
      </c>
      <c r="E1623" s="152" t="s">
        <v>1160</v>
      </c>
      <c r="F1623" s="92" t="s">
        <v>3368</v>
      </c>
      <c r="G1623" s="92" t="s">
        <v>1093</v>
      </c>
      <c r="H1623" s="92" t="s">
        <v>7061</v>
      </c>
      <c r="I1623" s="92" t="s">
        <v>1093</v>
      </c>
      <c r="J1623" s="92" t="s">
        <v>9078</v>
      </c>
      <c r="K1623" s="92" t="s">
        <v>1093</v>
      </c>
      <c r="L1623" s="157">
        <v>291.24</v>
      </c>
      <c r="M1623" s="92" t="s">
        <v>2711</v>
      </c>
      <c r="N1623" s="157">
        <v>290537895.40876299</v>
      </c>
      <c r="O1623" s="92" t="s">
        <v>8928</v>
      </c>
    </row>
    <row r="1624" spans="1:15" ht="48" customHeight="1">
      <c r="A1624" s="92" t="s">
        <v>5167</v>
      </c>
      <c r="B1624" s="151" t="s">
        <v>1126</v>
      </c>
      <c r="C1624" s="151" t="s">
        <v>5168</v>
      </c>
      <c r="D1624" s="151" t="s">
        <v>1091</v>
      </c>
      <c r="E1624" s="152" t="s">
        <v>1096</v>
      </c>
      <c r="F1624" s="92" t="s">
        <v>1520</v>
      </c>
      <c r="G1624" s="92" t="s">
        <v>1093</v>
      </c>
      <c r="H1624" s="92" t="s">
        <v>9079</v>
      </c>
      <c r="I1624" s="92" t="s">
        <v>1093</v>
      </c>
      <c r="J1624" s="92" t="s">
        <v>9080</v>
      </c>
      <c r="K1624" s="92" t="s">
        <v>1093</v>
      </c>
      <c r="L1624" s="157">
        <v>290.52</v>
      </c>
      <c r="M1624" s="92" t="s">
        <v>2711</v>
      </c>
      <c r="N1624" s="157">
        <v>290538185.92876297</v>
      </c>
      <c r="O1624" s="92" t="s">
        <v>8928</v>
      </c>
    </row>
    <row r="1625" spans="1:15" ht="24" customHeight="1">
      <c r="A1625" s="92" t="s">
        <v>5165</v>
      </c>
      <c r="B1625" s="151" t="s">
        <v>1089</v>
      </c>
      <c r="C1625" s="151" t="s">
        <v>5166</v>
      </c>
      <c r="D1625" s="151" t="s">
        <v>1091</v>
      </c>
      <c r="E1625" s="152" t="s">
        <v>1096</v>
      </c>
      <c r="F1625" s="92" t="s">
        <v>1119</v>
      </c>
      <c r="G1625" s="92" t="s">
        <v>1093</v>
      </c>
      <c r="H1625" s="92" t="s">
        <v>9081</v>
      </c>
      <c r="I1625" s="92" t="s">
        <v>1093</v>
      </c>
      <c r="J1625" s="92" t="s">
        <v>9082</v>
      </c>
      <c r="K1625" s="92" t="s">
        <v>1093</v>
      </c>
      <c r="L1625" s="157">
        <v>290.44</v>
      </c>
      <c r="M1625" s="92" t="s">
        <v>2711</v>
      </c>
      <c r="N1625" s="157">
        <v>290538476.36876303</v>
      </c>
      <c r="O1625" s="92" t="s">
        <v>9060</v>
      </c>
    </row>
    <row r="1626" spans="1:15" ht="48" customHeight="1">
      <c r="A1626" s="92" t="s">
        <v>5147</v>
      </c>
      <c r="B1626" s="151" t="s">
        <v>1089</v>
      </c>
      <c r="C1626" s="151" t="s">
        <v>5148</v>
      </c>
      <c r="D1626" s="151" t="s">
        <v>1103</v>
      </c>
      <c r="E1626" s="152" t="s">
        <v>1160</v>
      </c>
      <c r="F1626" s="92" t="s">
        <v>1157</v>
      </c>
      <c r="G1626" s="92" t="s">
        <v>1093</v>
      </c>
      <c r="H1626" s="92" t="s">
        <v>9083</v>
      </c>
      <c r="I1626" s="92" t="s">
        <v>1093</v>
      </c>
      <c r="J1626" s="92" t="s">
        <v>9084</v>
      </c>
      <c r="K1626" s="92" t="s">
        <v>1093</v>
      </c>
      <c r="L1626" s="157">
        <v>287.16000000000003</v>
      </c>
      <c r="M1626" s="92" t="s">
        <v>2711</v>
      </c>
      <c r="N1626" s="157">
        <v>290538763.528763</v>
      </c>
      <c r="O1626" s="92" t="s">
        <v>9060</v>
      </c>
    </row>
    <row r="1627" spans="1:15" ht="24" customHeight="1">
      <c r="A1627" s="92" t="s">
        <v>5175</v>
      </c>
      <c r="B1627" s="151" t="s">
        <v>1126</v>
      </c>
      <c r="C1627" s="151" t="s">
        <v>5176</v>
      </c>
      <c r="D1627" s="151" t="s">
        <v>1091</v>
      </c>
      <c r="E1627" s="152" t="s">
        <v>1096</v>
      </c>
      <c r="F1627" s="92" t="s">
        <v>2710</v>
      </c>
      <c r="G1627" s="92" t="s">
        <v>1093</v>
      </c>
      <c r="H1627" s="92" t="s">
        <v>9085</v>
      </c>
      <c r="I1627" s="92" t="s">
        <v>1093</v>
      </c>
      <c r="J1627" s="92" t="s">
        <v>9086</v>
      </c>
      <c r="K1627" s="92" t="s">
        <v>1093</v>
      </c>
      <c r="L1627" s="157">
        <v>285.60000000000002</v>
      </c>
      <c r="M1627" s="92" t="s">
        <v>2711</v>
      </c>
      <c r="N1627" s="157">
        <v>290539049.12876302</v>
      </c>
      <c r="O1627" s="92" t="s">
        <v>9060</v>
      </c>
    </row>
    <row r="1628" spans="1:15" ht="24" customHeight="1">
      <c r="A1628" s="92" t="s">
        <v>5145</v>
      </c>
      <c r="B1628" s="151" t="s">
        <v>1089</v>
      </c>
      <c r="C1628" s="151" t="s">
        <v>5146</v>
      </c>
      <c r="D1628" s="151" t="s">
        <v>1095</v>
      </c>
      <c r="E1628" s="152" t="s">
        <v>1109</v>
      </c>
      <c r="F1628" s="92" t="s">
        <v>3790</v>
      </c>
      <c r="G1628" s="92" t="s">
        <v>1093</v>
      </c>
      <c r="H1628" s="92" t="s">
        <v>7974</v>
      </c>
      <c r="I1628" s="92" t="s">
        <v>1093</v>
      </c>
      <c r="J1628" s="92" t="s">
        <v>9087</v>
      </c>
      <c r="K1628" s="92" t="s">
        <v>1093</v>
      </c>
      <c r="L1628" s="157">
        <v>285.57</v>
      </c>
      <c r="M1628" s="92" t="s">
        <v>2711</v>
      </c>
      <c r="N1628" s="157">
        <v>290539334.69876301</v>
      </c>
      <c r="O1628" s="92" t="s">
        <v>9060</v>
      </c>
    </row>
    <row r="1629" spans="1:15" ht="24" customHeight="1">
      <c r="A1629" s="92" t="s">
        <v>5177</v>
      </c>
      <c r="B1629" s="151" t="s">
        <v>1089</v>
      </c>
      <c r="C1629" s="151" t="s">
        <v>5178</v>
      </c>
      <c r="D1629" s="151" t="s">
        <v>1091</v>
      </c>
      <c r="E1629" s="152" t="s">
        <v>1344</v>
      </c>
      <c r="F1629" s="92" t="s">
        <v>5082</v>
      </c>
      <c r="G1629" s="92" t="s">
        <v>1093</v>
      </c>
      <c r="H1629" s="92" t="s">
        <v>9088</v>
      </c>
      <c r="I1629" s="92" t="s">
        <v>1093</v>
      </c>
      <c r="J1629" s="92" t="s">
        <v>9089</v>
      </c>
      <c r="K1629" s="92" t="s">
        <v>1093</v>
      </c>
      <c r="L1629" s="157">
        <v>282.36</v>
      </c>
      <c r="M1629" s="92" t="s">
        <v>2711</v>
      </c>
      <c r="N1629" s="157">
        <v>290539617.05876303</v>
      </c>
      <c r="O1629" s="92" t="s">
        <v>9060</v>
      </c>
    </row>
    <row r="1630" spans="1:15" ht="24" customHeight="1">
      <c r="A1630" s="92" t="s">
        <v>5179</v>
      </c>
      <c r="B1630" s="151" t="s">
        <v>1126</v>
      </c>
      <c r="C1630" s="151" t="s">
        <v>5180</v>
      </c>
      <c r="D1630" s="151" t="s">
        <v>1091</v>
      </c>
      <c r="E1630" s="152" t="s">
        <v>1195</v>
      </c>
      <c r="F1630" s="92" t="s">
        <v>5181</v>
      </c>
      <c r="G1630" s="92" t="s">
        <v>1093</v>
      </c>
      <c r="H1630" s="92" t="s">
        <v>9090</v>
      </c>
      <c r="I1630" s="92" t="s">
        <v>1093</v>
      </c>
      <c r="J1630" s="92" t="s">
        <v>9091</v>
      </c>
      <c r="K1630" s="92" t="s">
        <v>1093</v>
      </c>
      <c r="L1630" s="157">
        <v>281.94398293500001</v>
      </c>
      <c r="M1630" s="92" t="s">
        <v>2711</v>
      </c>
      <c r="N1630" s="157">
        <v>290539899.00274599</v>
      </c>
      <c r="O1630" s="92" t="s">
        <v>9060</v>
      </c>
    </row>
    <row r="1631" spans="1:15" ht="24" customHeight="1">
      <c r="A1631" s="92" t="s">
        <v>5185</v>
      </c>
      <c r="B1631" s="151" t="s">
        <v>1126</v>
      </c>
      <c r="C1631" s="151" t="s">
        <v>5186</v>
      </c>
      <c r="D1631" s="151" t="s">
        <v>1091</v>
      </c>
      <c r="E1631" s="152" t="s">
        <v>1096</v>
      </c>
      <c r="F1631" s="92" t="s">
        <v>5187</v>
      </c>
      <c r="G1631" s="92" t="s">
        <v>1093</v>
      </c>
      <c r="H1631" s="92" t="s">
        <v>5763</v>
      </c>
      <c r="I1631" s="92" t="s">
        <v>1093</v>
      </c>
      <c r="J1631" s="92" t="s">
        <v>9092</v>
      </c>
      <c r="K1631" s="92" t="s">
        <v>1093</v>
      </c>
      <c r="L1631" s="157">
        <v>279.28320000000002</v>
      </c>
      <c r="M1631" s="92" t="s">
        <v>2711</v>
      </c>
      <c r="N1631" s="157">
        <v>290540178.28594601</v>
      </c>
      <c r="O1631" s="92" t="s">
        <v>9060</v>
      </c>
    </row>
    <row r="1632" spans="1:15" ht="36" customHeight="1">
      <c r="A1632" s="92" t="s">
        <v>5188</v>
      </c>
      <c r="B1632" s="151" t="s">
        <v>1089</v>
      </c>
      <c r="C1632" s="151" t="s">
        <v>4999</v>
      </c>
      <c r="D1632" s="151" t="s">
        <v>1091</v>
      </c>
      <c r="E1632" s="152" t="s">
        <v>1109</v>
      </c>
      <c r="F1632" s="92" t="s">
        <v>1119</v>
      </c>
      <c r="G1632" s="92" t="s">
        <v>1093</v>
      </c>
      <c r="H1632" s="92" t="s">
        <v>9093</v>
      </c>
      <c r="I1632" s="92" t="s">
        <v>1093</v>
      </c>
      <c r="J1632" s="92" t="s">
        <v>9094</v>
      </c>
      <c r="K1632" s="92" t="s">
        <v>1093</v>
      </c>
      <c r="L1632" s="157">
        <v>276.26</v>
      </c>
      <c r="M1632" s="92" t="s">
        <v>2711</v>
      </c>
      <c r="N1632" s="157">
        <v>290540454.545946</v>
      </c>
      <c r="O1632" s="92" t="s">
        <v>9060</v>
      </c>
    </row>
    <row r="1633" spans="1:15" ht="24" customHeight="1">
      <c r="A1633" s="92" t="s">
        <v>5233</v>
      </c>
      <c r="B1633" s="151" t="s">
        <v>1101</v>
      </c>
      <c r="C1633" s="151" t="s">
        <v>5234</v>
      </c>
      <c r="D1633" s="151" t="s">
        <v>1091</v>
      </c>
      <c r="E1633" s="152" t="s">
        <v>1167</v>
      </c>
      <c r="F1633" s="92" t="s">
        <v>5235</v>
      </c>
      <c r="G1633" s="92" t="s">
        <v>1093</v>
      </c>
      <c r="H1633" s="92" t="s">
        <v>7322</v>
      </c>
      <c r="I1633" s="92" t="s">
        <v>1093</v>
      </c>
      <c r="J1633" s="92" t="s">
        <v>9095</v>
      </c>
      <c r="K1633" s="92" t="s">
        <v>1093</v>
      </c>
      <c r="L1633" s="157">
        <v>275.44956031999999</v>
      </c>
      <c r="M1633" s="92" t="s">
        <v>2711</v>
      </c>
      <c r="N1633" s="157">
        <v>290540729.99550599</v>
      </c>
      <c r="O1633" s="92" t="s">
        <v>9060</v>
      </c>
    </row>
    <row r="1634" spans="1:15" ht="36" customHeight="1">
      <c r="A1634" s="92" t="s">
        <v>5189</v>
      </c>
      <c r="B1634" s="151" t="s">
        <v>1126</v>
      </c>
      <c r="C1634" s="151" t="s">
        <v>5190</v>
      </c>
      <c r="D1634" s="151" t="s">
        <v>1091</v>
      </c>
      <c r="E1634" s="152" t="s">
        <v>1195</v>
      </c>
      <c r="F1634" s="92" t="s">
        <v>5191</v>
      </c>
      <c r="G1634" s="92" t="s">
        <v>1093</v>
      </c>
      <c r="H1634" s="92" t="s">
        <v>6863</v>
      </c>
      <c r="I1634" s="92" t="s">
        <v>1093</v>
      </c>
      <c r="J1634" s="92" t="s">
        <v>9096</v>
      </c>
      <c r="K1634" s="92" t="s">
        <v>1093</v>
      </c>
      <c r="L1634" s="157">
        <v>274.39999999999998</v>
      </c>
      <c r="M1634" s="92" t="s">
        <v>2711</v>
      </c>
      <c r="N1634" s="157">
        <v>290541004.39550602</v>
      </c>
      <c r="O1634" s="92" t="s">
        <v>9060</v>
      </c>
    </row>
    <row r="1635" spans="1:15" ht="36" customHeight="1">
      <c r="A1635" s="92" t="s">
        <v>9097</v>
      </c>
      <c r="B1635" s="151" t="s">
        <v>1126</v>
      </c>
      <c r="C1635" s="151" t="s">
        <v>9098</v>
      </c>
      <c r="D1635" s="151" t="s">
        <v>1091</v>
      </c>
      <c r="E1635" s="152" t="s">
        <v>1096</v>
      </c>
      <c r="F1635" s="92" t="s">
        <v>1097</v>
      </c>
      <c r="G1635" s="92" t="s">
        <v>1093</v>
      </c>
      <c r="H1635" s="92" t="s">
        <v>9099</v>
      </c>
      <c r="I1635" s="92" t="s">
        <v>1093</v>
      </c>
      <c r="J1635" s="92" t="s">
        <v>9099</v>
      </c>
      <c r="K1635" s="92" t="s">
        <v>1093</v>
      </c>
      <c r="L1635" s="157">
        <v>272.11</v>
      </c>
      <c r="M1635" s="92" t="s">
        <v>2711</v>
      </c>
      <c r="N1635" s="157">
        <v>290541276.50550598</v>
      </c>
      <c r="O1635" s="92" t="s">
        <v>9060</v>
      </c>
    </row>
    <row r="1636" spans="1:15" ht="24" customHeight="1">
      <c r="A1636" s="92" t="s">
        <v>5192</v>
      </c>
      <c r="B1636" s="151" t="s">
        <v>1126</v>
      </c>
      <c r="C1636" s="151" t="s">
        <v>5193</v>
      </c>
      <c r="D1636" s="151" t="s">
        <v>1091</v>
      </c>
      <c r="E1636" s="152" t="s">
        <v>1096</v>
      </c>
      <c r="F1636" s="92" t="s">
        <v>1119</v>
      </c>
      <c r="G1636" s="92" t="s">
        <v>1093</v>
      </c>
      <c r="H1636" s="92" t="s">
        <v>9100</v>
      </c>
      <c r="I1636" s="92" t="s">
        <v>1093</v>
      </c>
      <c r="J1636" s="92" t="s">
        <v>9101</v>
      </c>
      <c r="K1636" s="92" t="s">
        <v>1093</v>
      </c>
      <c r="L1636" s="157">
        <v>271.98</v>
      </c>
      <c r="M1636" s="92" t="s">
        <v>2711</v>
      </c>
      <c r="N1636" s="157">
        <v>290541548.485506</v>
      </c>
      <c r="O1636" s="92" t="s">
        <v>9060</v>
      </c>
    </row>
    <row r="1637" spans="1:15" ht="24" customHeight="1">
      <c r="A1637" s="92" t="s">
        <v>5194</v>
      </c>
      <c r="B1637" s="151" t="s">
        <v>1089</v>
      </c>
      <c r="C1637" s="151" t="s">
        <v>5195</v>
      </c>
      <c r="D1637" s="151" t="s">
        <v>1091</v>
      </c>
      <c r="E1637" s="152" t="s">
        <v>1096</v>
      </c>
      <c r="F1637" s="92" t="s">
        <v>1119</v>
      </c>
      <c r="G1637" s="92" t="s">
        <v>1093</v>
      </c>
      <c r="H1637" s="92" t="s">
        <v>9102</v>
      </c>
      <c r="I1637" s="92" t="s">
        <v>1093</v>
      </c>
      <c r="J1637" s="92" t="s">
        <v>9103</v>
      </c>
      <c r="K1637" s="92" t="s">
        <v>1093</v>
      </c>
      <c r="L1637" s="157">
        <v>270.94</v>
      </c>
      <c r="M1637" s="92" t="s">
        <v>2711</v>
      </c>
      <c r="N1637" s="157">
        <v>290541819.425506</v>
      </c>
      <c r="O1637" s="92" t="s">
        <v>9060</v>
      </c>
    </row>
    <row r="1638" spans="1:15" ht="24" customHeight="1">
      <c r="A1638" s="92" t="s">
        <v>5196</v>
      </c>
      <c r="B1638" s="151" t="s">
        <v>1089</v>
      </c>
      <c r="C1638" s="151" t="s">
        <v>5197</v>
      </c>
      <c r="D1638" s="151" t="s">
        <v>1091</v>
      </c>
      <c r="E1638" s="152" t="s">
        <v>1109</v>
      </c>
      <c r="F1638" s="92" t="s">
        <v>1097</v>
      </c>
      <c r="G1638" s="92" t="s">
        <v>1093</v>
      </c>
      <c r="H1638" s="92" t="s">
        <v>9104</v>
      </c>
      <c r="I1638" s="92" t="s">
        <v>1093</v>
      </c>
      <c r="J1638" s="92" t="s">
        <v>9104</v>
      </c>
      <c r="K1638" s="92" t="s">
        <v>1093</v>
      </c>
      <c r="L1638" s="157">
        <v>267.60000000000002</v>
      </c>
      <c r="M1638" s="92" t="s">
        <v>2711</v>
      </c>
      <c r="N1638" s="157">
        <v>290542087.02550602</v>
      </c>
      <c r="O1638" s="92" t="s">
        <v>9060</v>
      </c>
    </row>
    <row r="1639" spans="1:15" ht="24" customHeight="1">
      <c r="A1639" s="92" t="s">
        <v>9105</v>
      </c>
      <c r="B1639" s="151" t="s">
        <v>1101</v>
      </c>
      <c r="C1639" s="151" t="s">
        <v>9106</v>
      </c>
      <c r="D1639" s="151" t="s">
        <v>513</v>
      </c>
      <c r="E1639" s="152" t="s">
        <v>1096</v>
      </c>
      <c r="F1639" s="92" t="s">
        <v>9107</v>
      </c>
      <c r="G1639" s="92" t="s">
        <v>534</v>
      </c>
      <c r="H1639" s="92" t="s">
        <v>9108</v>
      </c>
      <c r="I1639" s="92" t="s">
        <v>9109</v>
      </c>
      <c r="J1639" s="92" t="s">
        <v>5255</v>
      </c>
      <c r="K1639" s="92" t="s">
        <v>1217</v>
      </c>
      <c r="L1639" s="157">
        <v>266.46479866760001</v>
      </c>
      <c r="M1639" s="92" t="s">
        <v>2711</v>
      </c>
      <c r="N1639" s="157">
        <v>290542353.49030501</v>
      </c>
      <c r="O1639" s="92" t="s">
        <v>9060</v>
      </c>
    </row>
    <row r="1640" spans="1:15" ht="24" customHeight="1">
      <c r="A1640" s="92" t="s">
        <v>5201</v>
      </c>
      <c r="B1640" s="151" t="s">
        <v>1089</v>
      </c>
      <c r="C1640" s="151" t="s">
        <v>5202</v>
      </c>
      <c r="D1640" s="151" t="s">
        <v>1091</v>
      </c>
      <c r="E1640" s="152" t="s">
        <v>1109</v>
      </c>
      <c r="F1640" s="92" t="s">
        <v>1097</v>
      </c>
      <c r="G1640" s="92" t="s">
        <v>1093</v>
      </c>
      <c r="H1640" s="92" t="s">
        <v>9110</v>
      </c>
      <c r="I1640" s="92" t="s">
        <v>1093</v>
      </c>
      <c r="J1640" s="92" t="s">
        <v>9110</v>
      </c>
      <c r="K1640" s="92" t="s">
        <v>1093</v>
      </c>
      <c r="L1640" s="157">
        <v>265.07</v>
      </c>
      <c r="M1640" s="92" t="s">
        <v>2711</v>
      </c>
      <c r="N1640" s="157">
        <v>290542618.560305</v>
      </c>
      <c r="O1640" s="92" t="s">
        <v>9060</v>
      </c>
    </row>
    <row r="1641" spans="1:15" ht="24" customHeight="1">
      <c r="A1641" s="92" t="s">
        <v>5203</v>
      </c>
      <c r="B1641" s="151" t="s">
        <v>1126</v>
      </c>
      <c r="C1641" s="151" t="s">
        <v>5204</v>
      </c>
      <c r="D1641" s="151" t="s">
        <v>1091</v>
      </c>
      <c r="E1641" s="152" t="s">
        <v>1096</v>
      </c>
      <c r="F1641" s="92" t="s">
        <v>2479</v>
      </c>
      <c r="G1641" s="92" t="s">
        <v>1093</v>
      </c>
      <c r="H1641" s="92" t="s">
        <v>9111</v>
      </c>
      <c r="I1641" s="92" t="s">
        <v>1093</v>
      </c>
      <c r="J1641" s="92" t="s">
        <v>9112</v>
      </c>
      <c r="K1641" s="92" t="s">
        <v>1093</v>
      </c>
      <c r="L1641" s="157">
        <v>264.48</v>
      </c>
      <c r="M1641" s="92" t="s">
        <v>2711</v>
      </c>
      <c r="N1641" s="157">
        <v>290542883.04030502</v>
      </c>
      <c r="O1641" s="92" t="s">
        <v>9060</v>
      </c>
    </row>
    <row r="1642" spans="1:15" ht="24" customHeight="1">
      <c r="A1642" s="92" t="s">
        <v>5205</v>
      </c>
      <c r="B1642" s="151" t="s">
        <v>4310</v>
      </c>
      <c r="C1642" s="151" t="s">
        <v>5206</v>
      </c>
      <c r="D1642" s="151" t="s">
        <v>1091</v>
      </c>
      <c r="E1642" s="152" t="s">
        <v>1096</v>
      </c>
      <c r="F1642" s="92" t="s">
        <v>1157</v>
      </c>
      <c r="G1642" s="92" t="s">
        <v>1093</v>
      </c>
      <c r="H1642" s="92" t="s">
        <v>9113</v>
      </c>
      <c r="I1642" s="92" t="s">
        <v>1093</v>
      </c>
      <c r="J1642" s="92" t="s">
        <v>9114</v>
      </c>
      <c r="K1642" s="92" t="s">
        <v>1093</v>
      </c>
      <c r="L1642" s="157">
        <v>262.39999999999998</v>
      </c>
      <c r="M1642" s="92" t="s">
        <v>2711</v>
      </c>
      <c r="N1642" s="157">
        <v>290543145.44030499</v>
      </c>
      <c r="O1642" s="92" t="s">
        <v>9060</v>
      </c>
    </row>
    <row r="1643" spans="1:15" ht="24" customHeight="1">
      <c r="A1643" s="92" t="s">
        <v>5212</v>
      </c>
      <c r="B1643" s="151" t="s">
        <v>1126</v>
      </c>
      <c r="C1643" s="151" t="s">
        <v>5213</v>
      </c>
      <c r="D1643" s="151" t="s">
        <v>1091</v>
      </c>
      <c r="E1643" s="152" t="s">
        <v>1096</v>
      </c>
      <c r="F1643" s="92" t="s">
        <v>1157</v>
      </c>
      <c r="G1643" s="92" t="s">
        <v>1093</v>
      </c>
      <c r="H1643" s="92" t="s">
        <v>9115</v>
      </c>
      <c r="I1643" s="92" t="s">
        <v>1093</v>
      </c>
      <c r="J1643" s="92" t="s">
        <v>9116</v>
      </c>
      <c r="K1643" s="92" t="s">
        <v>1093</v>
      </c>
      <c r="L1643" s="157">
        <v>255.36</v>
      </c>
      <c r="M1643" s="92" t="s">
        <v>2711</v>
      </c>
      <c r="N1643" s="157">
        <v>290543400.80030501</v>
      </c>
      <c r="O1643" s="92" t="s">
        <v>9060</v>
      </c>
    </row>
    <row r="1644" spans="1:15" ht="24" customHeight="1">
      <c r="A1644" s="92" t="s">
        <v>5214</v>
      </c>
      <c r="B1644" s="151" t="s">
        <v>1126</v>
      </c>
      <c r="C1644" s="151" t="s">
        <v>5215</v>
      </c>
      <c r="D1644" s="151" t="s">
        <v>1091</v>
      </c>
      <c r="E1644" s="152" t="s">
        <v>1096</v>
      </c>
      <c r="F1644" s="92" t="s">
        <v>1869</v>
      </c>
      <c r="G1644" s="92" t="s">
        <v>1093</v>
      </c>
      <c r="H1644" s="92" t="s">
        <v>9117</v>
      </c>
      <c r="I1644" s="92" t="s">
        <v>1093</v>
      </c>
      <c r="J1644" s="92" t="s">
        <v>9118</v>
      </c>
      <c r="K1644" s="92" t="s">
        <v>1093</v>
      </c>
      <c r="L1644" s="157">
        <v>255.24</v>
      </c>
      <c r="M1644" s="92" t="s">
        <v>2711</v>
      </c>
      <c r="N1644" s="157">
        <v>290543656.04030502</v>
      </c>
      <c r="O1644" s="92" t="s">
        <v>9060</v>
      </c>
    </row>
    <row r="1645" spans="1:15" ht="24" customHeight="1">
      <c r="A1645" s="92" t="s">
        <v>5216</v>
      </c>
      <c r="B1645" s="151" t="s">
        <v>1089</v>
      </c>
      <c r="C1645" s="151" t="s">
        <v>5146</v>
      </c>
      <c r="D1645" s="151" t="s">
        <v>1091</v>
      </c>
      <c r="E1645" s="152" t="s">
        <v>1109</v>
      </c>
      <c r="F1645" s="92" t="s">
        <v>1157</v>
      </c>
      <c r="G1645" s="92" t="s">
        <v>1093</v>
      </c>
      <c r="H1645" s="92" t="s">
        <v>9119</v>
      </c>
      <c r="I1645" s="92" t="s">
        <v>1093</v>
      </c>
      <c r="J1645" s="92" t="s">
        <v>9120</v>
      </c>
      <c r="K1645" s="92" t="s">
        <v>1093</v>
      </c>
      <c r="L1645" s="157">
        <v>255</v>
      </c>
      <c r="M1645" s="92" t="s">
        <v>2711</v>
      </c>
      <c r="N1645" s="157">
        <v>290543911.04030502</v>
      </c>
      <c r="O1645" s="92" t="s">
        <v>9060</v>
      </c>
    </row>
    <row r="1646" spans="1:15" ht="36" customHeight="1">
      <c r="A1646" s="92" t="s">
        <v>5217</v>
      </c>
      <c r="B1646" s="151" t="s">
        <v>1126</v>
      </c>
      <c r="C1646" s="151" t="s">
        <v>5218</v>
      </c>
      <c r="D1646" s="151" t="s">
        <v>1091</v>
      </c>
      <c r="E1646" s="152" t="s">
        <v>1195</v>
      </c>
      <c r="F1646" s="92" t="s">
        <v>5219</v>
      </c>
      <c r="G1646" s="92" t="s">
        <v>1093</v>
      </c>
      <c r="H1646" s="92" t="s">
        <v>3167</v>
      </c>
      <c r="I1646" s="92" t="s">
        <v>1093</v>
      </c>
      <c r="J1646" s="92" t="s">
        <v>9121</v>
      </c>
      <c r="K1646" s="92" t="s">
        <v>1093</v>
      </c>
      <c r="L1646" s="157">
        <v>254.11320000000001</v>
      </c>
      <c r="M1646" s="92" t="s">
        <v>2711</v>
      </c>
      <c r="N1646" s="157">
        <v>290544165.15350503</v>
      </c>
      <c r="O1646" s="92" t="s">
        <v>9060</v>
      </c>
    </row>
    <row r="1647" spans="1:15" ht="24" customHeight="1">
      <c r="A1647" s="92" t="s">
        <v>5220</v>
      </c>
      <c r="B1647" s="151" t="s">
        <v>1089</v>
      </c>
      <c r="C1647" s="151" t="s">
        <v>5146</v>
      </c>
      <c r="D1647" s="151" t="s">
        <v>1091</v>
      </c>
      <c r="E1647" s="152" t="s">
        <v>1109</v>
      </c>
      <c r="F1647" s="92" t="s">
        <v>1157</v>
      </c>
      <c r="G1647" s="92" t="s">
        <v>1093</v>
      </c>
      <c r="H1647" s="92" t="s">
        <v>8903</v>
      </c>
      <c r="I1647" s="92" t="s">
        <v>1093</v>
      </c>
      <c r="J1647" s="92" t="s">
        <v>9122</v>
      </c>
      <c r="K1647" s="92" t="s">
        <v>1093</v>
      </c>
      <c r="L1647" s="157">
        <v>253.8</v>
      </c>
      <c r="M1647" s="92" t="s">
        <v>2711</v>
      </c>
      <c r="N1647" s="157">
        <v>290544418.95350498</v>
      </c>
      <c r="O1647" s="92" t="s">
        <v>9060</v>
      </c>
    </row>
    <row r="1648" spans="1:15" ht="24" customHeight="1">
      <c r="A1648" s="92" t="s">
        <v>5247</v>
      </c>
      <c r="B1648" s="151" t="s">
        <v>1101</v>
      </c>
      <c r="C1648" s="151" t="s">
        <v>5248</v>
      </c>
      <c r="D1648" s="151" t="s">
        <v>1091</v>
      </c>
      <c r="E1648" s="152" t="s">
        <v>1167</v>
      </c>
      <c r="F1648" s="92" t="s">
        <v>5249</v>
      </c>
      <c r="G1648" s="92" t="s">
        <v>1093</v>
      </c>
      <c r="H1648" s="92" t="s">
        <v>9123</v>
      </c>
      <c r="I1648" s="92" t="s">
        <v>1093</v>
      </c>
      <c r="J1648" s="92" t="s">
        <v>9124</v>
      </c>
      <c r="K1648" s="92" t="s">
        <v>1093</v>
      </c>
      <c r="L1648" s="157">
        <v>251.04494844000001</v>
      </c>
      <c r="M1648" s="92" t="s">
        <v>2711</v>
      </c>
      <c r="N1648" s="157">
        <v>290544669.99845302</v>
      </c>
      <c r="O1648" s="92" t="s">
        <v>9060</v>
      </c>
    </row>
    <row r="1649" spans="1:15" ht="60" customHeight="1">
      <c r="A1649" s="92" t="s">
        <v>5198</v>
      </c>
      <c r="B1649" s="151" t="s">
        <v>1089</v>
      </c>
      <c r="C1649" s="151" t="s">
        <v>5199</v>
      </c>
      <c r="D1649" s="151" t="s">
        <v>1095</v>
      </c>
      <c r="E1649" s="152" t="s">
        <v>1131</v>
      </c>
      <c r="F1649" s="92" t="s">
        <v>5200</v>
      </c>
      <c r="G1649" s="92" t="s">
        <v>1093</v>
      </c>
      <c r="H1649" s="92" t="s">
        <v>9125</v>
      </c>
      <c r="I1649" s="92" t="s">
        <v>1093</v>
      </c>
      <c r="J1649" s="92" t="s">
        <v>9126</v>
      </c>
      <c r="K1649" s="92" t="s">
        <v>1093</v>
      </c>
      <c r="L1649" s="157">
        <v>250.53749999999999</v>
      </c>
      <c r="M1649" s="92" t="s">
        <v>2711</v>
      </c>
      <c r="N1649" s="157">
        <v>290544920.53595299</v>
      </c>
      <c r="O1649" s="92" t="s">
        <v>9060</v>
      </c>
    </row>
    <row r="1650" spans="1:15" ht="24" customHeight="1">
      <c r="A1650" s="92" t="s">
        <v>5223</v>
      </c>
      <c r="B1650" s="151" t="s">
        <v>1126</v>
      </c>
      <c r="C1650" s="151" t="s">
        <v>5224</v>
      </c>
      <c r="D1650" s="151" t="s">
        <v>1091</v>
      </c>
      <c r="E1650" s="152" t="s">
        <v>1429</v>
      </c>
      <c r="F1650" s="92" t="s">
        <v>5225</v>
      </c>
      <c r="G1650" s="92" t="s">
        <v>1093</v>
      </c>
      <c r="H1650" s="92" t="s">
        <v>9127</v>
      </c>
      <c r="I1650" s="92" t="s">
        <v>1093</v>
      </c>
      <c r="J1650" s="92" t="s">
        <v>9128</v>
      </c>
      <c r="K1650" s="92" t="s">
        <v>1093</v>
      </c>
      <c r="L1650" s="157">
        <v>249.57506925999999</v>
      </c>
      <c r="M1650" s="92" t="s">
        <v>2711</v>
      </c>
      <c r="N1650" s="157">
        <v>290545170.111022</v>
      </c>
      <c r="O1650" s="92" t="s">
        <v>9060</v>
      </c>
    </row>
    <row r="1651" spans="1:15" ht="36" customHeight="1">
      <c r="A1651" s="92" t="s">
        <v>5226</v>
      </c>
      <c r="B1651" s="151" t="s">
        <v>1101</v>
      </c>
      <c r="C1651" s="151" t="s">
        <v>5227</v>
      </c>
      <c r="D1651" s="151" t="s">
        <v>513</v>
      </c>
      <c r="E1651" s="152" t="s">
        <v>1096</v>
      </c>
      <c r="F1651" s="92" t="s">
        <v>5228</v>
      </c>
      <c r="G1651" s="92" t="s">
        <v>534</v>
      </c>
      <c r="H1651" s="92" t="s">
        <v>9129</v>
      </c>
      <c r="I1651" s="92" t="s">
        <v>8983</v>
      </c>
      <c r="J1651" s="92" t="s">
        <v>9130</v>
      </c>
      <c r="K1651" s="92" t="s">
        <v>1217</v>
      </c>
      <c r="L1651" s="157">
        <v>248.18785905815</v>
      </c>
      <c r="M1651" s="92" t="s">
        <v>2711</v>
      </c>
      <c r="N1651" s="157">
        <v>290545418.29888099</v>
      </c>
      <c r="O1651" s="92" t="s">
        <v>9060</v>
      </c>
    </row>
    <row r="1652" spans="1:15" ht="24" customHeight="1">
      <c r="A1652" s="92" t="s">
        <v>5231</v>
      </c>
      <c r="B1652" s="151" t="s">
        <v>1126</v>
      </c>
      <c r="C1652" s="151" t="s">
        <v>5232</v>
      </c>
      <c r="D1652" s="151" t="s">
        <v>1091</v>
      </c>
      <c r="E1652" s="152" t="s">
        <v>1096</v>
      </c>
      <c r="F1652" s="92" t="s">
        <v>2710</v>
      </c>
      <c r="G1652" s="92" t="s">
        <v>1093</v>
      </c>
      <c r="H1652" s="92" t="s">
        <v>9131</v>
      </c>
      <c r="I1652" s="92" t="s">
        <v>1093</v>
      </c>
      <c r="J1652" s="92" t="s">
        <v>9132</v>
      </c>
      <c r="K1652" s="92" t="s">
        <v>1093</v>
      </c>
      <c r="L1652" s="157">
        <v>246.8</v>
      </c>
      <c r="M1652" s="92" t="s">
        <v>2711</v>
      </c>
      <c r="N1652" s="157">
        <v>290545665.09888101</v>
      </c>
      <c r="O1652" s="92" t="s">
        <v>9060</v>
      </c>
    </row>
    <row r="1653" spans="1:15" ht="24" customHeight="1">
      <c r="A1653" s="92" t="s">
        <v>5208</v>
      </c>
      <c r="B1653" s="151" t="s">
        <v>1089</v>
      </c>
      <c r="C1653" s="151" t="s">
        <v>5209</v>
      </c>
      <c r="D1653" s="151" t="s">
        <v>1095</v>
      </c>
      <c r="E1653" s="152" t="s">
        <v>5210</v>
      </c>
      <c r="F1653" s="92" t="s">
        <v>5211</v>
      </c>
      <c r="G1653" s="92" t="s">
        <v>1093</v>
      </c>
      <c r="H1653" s="92" t="s">
        <v>1273</v>
      </c>
      <c r="I1653" s="92" t="s">
        <v>1093</v>
      </c>
      <c r="J1653" s="92" t="s">
        <v>9133</v>
      </c>
      <c r="K1653" s="92" t="s">
        <v>1093</v>
      </c>
      <c r="L1653" s="157">
        <v>246.50640000000001</v>
      </c>
      <c r="M1653" s="92" t="s">
        <v>2711</v>
      </c>
      <c r="N1653" s="157">
        <v>290545911.605281</v>
      </c>
      <c r="O1653" s="92" t="s">
        <v>9060</v>
      </c>
    </row>
    <row r="1654" spans="1:15" ht="24" customHeight="1">
      <c r="A1654" s="92" t="s">
        <v>5221</v>
      </c>
      <c r="B1654" s="151" t="s">
        <v>1089</v>
      </c>
      <c r="C1654" s="151" t="s">
        <v>5222</v>
      </c>
      <c r="D1654" s="151" t="s">
        <v>1103</v>
      </c>
      <c r="E1654" s="152" t="s">
        <v>1160</v>
      </c>
      <c r="F1654" s="92" t="s">
        <v>1157</v>
      </c>
      <c r="G1654" s="92" t="s">
        <v>1093</v>
      </c>
      <c r="H1654" s="92" t="s">
        <v>4558</v>
      </c>
      <c r="I1654" s="92" t="s">
        <v>1093</v>
      </c>
      <c r="J1654" s="92" t="s">
        <v>9134</v>
      </c>
      <c r="K1654" s="92" t="s">
        <v>1093</v>
      </c>
      <c r="L1654" s="157">
        <v>240.6</v>
      </c>
      <c r="M1654" s="92" t="s">
        <v>2711</v>
      </c>
      <c r="N1654" s="157">
        <v>290546152.20528102</v>
      </c>
      <c r="O1654" s="92" t="s">
        <v>9060</v>
      </c>
    </row>
    <row r="1655" spans="1:15" ht="24" customHeight="1">
      <c r="A1655" s="92" t="s">
        <v>5237</v>
      </c>
      <c r="B1655" s="151" t="s">
        <v>1558</v>
      </c>
      <c r="C1655" s="151" t="s">
        <v>5238</v>
      </c>
      <c r="D1655" s="151" t="s">
        <v>1091</v>
      </c>
      <c r="E1655" s="152" t="s">
        <v>1096</v>
      </c>
      <c r="F1655" s="92" t="s">
        <v>1119</v>
      </c>
      <c r="G1655" s="92" t="s">
        <v>1093</v>
      </c>
      <c r="H1655" s="92" t="s">
        <v>9135</v>
      </c>
      <c r="I1655" s="92" t="s">
        <v>1093</v>
      </c>
      <c r="J1655" s="92" t="s">
        <v>9136</v>
      </c>
      <c r="K1655" s="92" t="s">
        <v>1093</v>
      </c>
      <c r="L1655" s="157">
        <v>238.48</v>
      </c>
      <c r="M1655" s="92" t="s">
        <v>2711</v>
      </c>
      <c r="N1655" s="157">
        <v>290546390.68528098</v>
      </c>
      <c r="O1655" s="92" t="s">
        <v>9060</v>
      </c>
    </row>
    <row r="1656" spans="1:15" ht="24" customHeight="1">
      <c r="A1656" s="92" t="s">
        <v>5242</v>
      </c>
      <c r="B1656" s="151" t="s">
        <v>1126</v>
      </c>
      <c r="C1656" s="151" t="s">
        <v>5243</v>
      </c>
      <c r="D1656" s="151" t="s">
        <v>1091</v>
      </c>
      <c r="E1656" s="152" t="s">
        <v>1096</v>
      </c>
      <c r="F1656" s="92" t="s">
        <v>5244</v>
      </c>
      <c r="G1656" s="92" t="s">
        <v>1093</v>
      </c>
      <c r="H1656" s="92" t="s">
        <v>5446</v>
      </c>
      <c r="I1656" s="92" t="s">
        <v>1093</v>
      </c>
      <c r="J1656" s="92" t="s">
        <v>9137</v>
      </c>
      <c r="K1656" s="92" t="s">
        <v>1093</v>
      </c>
      <c r="L1656" s="157">
        <v>237.762</v>
      </c>
      <c r="M1656" s="92" t="s">
        <v>2711</v>
      </c>
      <c r="N1656" s="157">
        <v>290546628.447281</v>
      </c>
      <c r="O1656" s="92" t="s">
        <v>9060</v>
      </c>
    </row>
    <row r="1657" spans="1:15" ht="24" customHeight="1">
      <c r="A1657" s="92" t="s">
        <v>5239</v>
      </c>
      <c r="B1657" s="151" t="s">
        <v>1126</v>
      </c>
      <c r="C1657" s="151" t="s">
        <v>5240</v>
      </c>
      <c r="D1657" s="151" t="s">
        <v>1091</v>
      </c>
      <c r="E1657" s="152" t="s">
        <v>1096</v>
      </c>
      <c r="F1657" s="92" t="s">
        <v>5241</v>
      </c>
      <c r="G1657" s="92" t="s">
        <v>1093</v>
      </c>
      <c r="H1657" s="92" t="s">
        <v>9138</v>
      </c>
      <c r="I1657" s="92" t="s">
        <v>1093</v>
      </c>
      <c r="J1657" s="92" t="s">
        <v>9139</v>
      </c>
      <c r="K1657" s="92" t="s">
        <v>1093</v>
      </c>
      <c r="L1657" s="157">
        <v>237.33665999999999</v>
      </c>
      <c r="M1657" s="92" t="s">
        <v>2711</v>
      </c>
      <c r="N1657" s="157">
        <v>290546865.78394097</v>
      </c>
      <c r="O1657" s="92" t="s">
        <v>9060</v>
      </c>
    </row>
    <row r="1658" spans="1:15" ht="24" customHeight="1">
      <c r="A1658" s="92" t="s">
        <v>5245</v>
      </c>
      <c r="B1658" s="151" t="s">
        <v>1126</v>
      </c>
      <c r="C1658" s="151" t="s">
        <v>5246</v>
      </c>
      <c r="D1658" s="151" t="s">
        <v>1091</v>
      </c>
      <c r="E1658" s="152" t="s">
        <v>1096</v>
      </c>
      <c r="F1658" s="92" t="s">
        <v>1605</v>
      </c>
      <c r="G1658" s="92" t="s">
        <v>1093</v>
      </c>
      <c r="H1658" s="92" t="s">
        <v>9140</v>
      </c>
      <c r="I1658" s="92" t="s">
        <v>1093</v>
      </c>
      <c r="J1658" s="92" t="s">
        <v>9141</v>
      </c>
      <c r="K1658" s="92" t="s">
        <v>1093</v>
      </c>
      <c r="L1658" s="157">
        <v>236.46</v>
      </c>
      <c r="M1658" s="92" t="s">
        <v>2711</v>
      </c>
      <c r="N1658" s="157">
        <v>290547102.24394101</v>
      </c>
      <c r="O1658" s="92" t="s">
        <v>9060</v>
      </c>
    </row>
    <row r="1659" spans="1:15" ht="24" customHeight="1">
      <c r="A1659" s="92" t="s">
        <v>5250</v>
      </c>
      <c r="B1659" s="151" t="s">
        <v>1126</v>
      </c>
      <c r="C1659" s="151" t="s">
        <v>5251</v>
      </c>
      <c r="D1659" s="151" t="s">
        <v>1091</v>
      </c>
      <c r="E1659" s="152" t="s">
        <v>1225</v>
      </c>
      <c r="F1659" s="92" t="s">
        <v>5252</v>
      </c>
      <c r="G1659" s="92" t="s">
        <v>1093</v>
      </c>
      <c r="H1659" s="92" t="s">
        <v>9142</v>
      </c>
      <c r="I1659" s="92" t="s">
        <v>1093</v>
      </c>
      <c r="J1659" s="92" t="s">
        <v>9143</v>
      </c>
      <c r="K1659" s="92" t="s">
        <v>1093</v>
      </c>
      <c r="L1659" s="157">
        <v>232.01195039999999</v>
      </c>
      <c r="M1659" s="92" t="s">
        <v>2711</v>
      </c>
      <c r="N1659" s="157">
        <v>290547334.25589103</v>
      </c>
      <c r="O1659" s="92" t="s">
        <v>9060</v>
      </c>
    </row>
    <row r="1660" spans="1:15" ht="24" customHeight="1">
      <c r="A1660" s="92" t="s">
        <v>5253</v>
      </c>
      <c r="B1660" s="151" t="s">
        <v>1126</v>
      </c>
      <c r="C1660" s="151" t="s">
        <v>5254</v>
      </c>
      <c r="D1660" s="151" t="s">
        <v>1091</v>
      </c>
      <c r="E1660" s="152" t="s">
        <v>1096</v>
      </c>
      <c r="F1660" s="92" t="s">
        <v>4791</v>
      </c>
      <c r="G1660" s="92" t="s">
        <v>1093</v>
      </c>
      <c r="H1660" s="92" t="s">
        <v>9144</v>
      </c>
      <c r="I1660" s="92" t="s">
        <v>1093</v>
      </c>
      <c r="J1660" s="92" t="s">
        <v>9145</v>
      </c>
      <c r="K1660" s="92" t="s">
        <v>1093</v>
      </c>
      <c r="L1660" s="157">
        <v>231.16104000000001</v>
      </c>
      <c r="M1660" s="92" t="s">
        <v>2711</v>
      </c>
      <c r="N1660" s="157">
        <v>290547565.41693097</v>
      </c>
      <c r="O1660" s="92" t="s">
        <v>9060</v>
      </c>
    </row>
    <row r="1661" spans="1:15" ht="24" customHeight="1">
      <c r="A1661" s="92" t="s">
        <v>5258</v>
      </c>
      <c r="B1661" s="151" t="s">
        <v>1126</v>
      </c>
      <c r="C1661" s="151" t="s">
        <v>5259</v>
      </c>
      <c r="D1661" s="151" t="s">
        <v>1091</v>
      </c>
      <c r="E1661" s="152" t="s">
        <v>1096</v>
      </c>
      <c r="F1661" s="92" t="s">
        <v>3368</v>
      </c>
      <c r="G1661" s="92" t="s">
        <v>1093</v>
      </c>
      <c r="H1661" s="92" t="s">
        <v>9146</v>
      </c>
      <c r="I1661" s="92" t="s">
        <v>1093</v>
      </c>
      <c r="J1661" s="92" t="s">
        <v>9147</v>
      </c>
      <c r="K1661" s="92" t="s">
        <v>1093</v>
      </c>
      <c r="L1661" s="157">
        <v>229.68</v>
      </c>
      <c r="M1661" s="92" t="s">
        <v>2711</v>
      </c>
      <c r="N1661" s="157">
        <v>290547795.09693098</v>
      </c>
      <c r="O1661" s="92" t="s">
        <v>9060</v>
      </c>
    </row>
    <row r="1662" spans="1:15" ht="24" customHeight="1">
      <c r="A1662" s="92" t="s">
        <v>5262</v>
      </c>
      <c r="B1662" s="151" t="s">
        <v>1126</v>
      </c>
      <c r="C1662" s="151" t="s">
        <v>5263</v>
      </c>
      <c r="D1662" s="151" t="s">
        <v>1091</v>
      </c>
      <c r="E1662" s="152" t="s">
        <v>1096</v>
      </c>
      <c r="F1662" s="92" t="s">
        <v>2001</v>
      </c>
      <c r="G1662" s="92" t="s">
        <v>1093</v>
      </c>
      <c r="H1662" s="92" t="s">
        <v>9148</v>
      </c>
      <c r="I1662" s="92" t="s">
        <v>1093</v>
      </c>
      <c r="J1662" s="92" t="s">
        <v>9149</v>
      </c>
      <c r="K1662" s="92" t="s">
        <v>1093</v>
      </c>
      <c r="L1662" s="157">
        <v>227.24</v>
      </c>
      <c r="M1662" s="92" t="s">
        <v>2711</v>
      </c>
      <c r="N1662" s="157">
        <v>290548022.33693099</v>
      </c>
      <c r="O1662" s="92" t="s">
        <v>9060</v>
      </c>
    </row>
    <row r="1663" spans="1:15" ht="24" customHeight="1">
      <c r="A1663" s="92" t="s">
        <v>5289</v>
      </c>
      <c r="B1663" s="151" t="s">
        <v>1101</v>
      </c>
      <c r="C1663" s="151" t="s">
        <v>5290</v>
      </c>
      <c r="D1663" s="151" t="s">
        <v>1091</v>
      </c>
      <c r="E1663" s="152" t="s">
        <v>1167</v>
      </c>
      <c r="F1663" s="92" t="s">
        <v>5291</v>
      </c>
      <c r="G1663" s="92" t="s">
        <v>1093</v>
      </c>
      <c r="H1663" s="92" t="s">
        <v>6438</v>
      </c>
      <c r="I1663" s="92" t="s">
        <v>1093</v>
      </c>
      <c r="J1663" s="92" t="s">
        <v>9150</v>
      </c>
      <c r="K1663" s="92" t="s">
        <v>1093</v>
      </c>
      <c r="L1663" s="157">
        <v>226.48684219684</v>
      </c>
      <c r="M1663" s="92" t="s">
        <v>2711</v>
      </c>
      <c r="N1663" s="157">
        <v>290548248.82377303</v>
      </c>
      <c r="O1663" s="92" t="s">
        <v>9060</v>
      </c>
    </row>
    <row r="1664" spans="1:15" ht="24" customHeight="1">
      <c r="A1664" s="92" t="s">
        <v>5266</v>
      </c>
      <c r="B1664" s="151" t="s">
        <v>1126</v>
      </c>
      <c r="C1664" s="151" t="s">
        <v>5267</v>
      </c>
      <c r="D1664" s="151" t="s">
        <v>1091</v>
      </c>
      <c r="E1664" s="152" t="s">
        <v>1096</v>
      </c>
      <c r="F1664" s="92" t="s">
        <v>1157</v>
      </c>
      <c r="G1664" s="92" t="s">
        <v>1093</v>
      </c>
      <c r="H1664" s="92" t="s">
        <v>9151</v>
      </c>
      <c r="I1664" s="92" t="s">
        <v>1093</v>
      </c>
      <c r="J1664" s="92" t="s">
        <v>9152</v>
      </c>
      <c r="K1664" s="92" t="s">
        <v>1093</v>
      </c>
      <c r="L1664" s="157">
        <v>223.56</v>
      </c>
      <c r="M1664" s="92" t="s">
        <v>2711</v>
      </c>
      <c r="N1664" s="157">
        <v>290548472.38377303</v>
      </c>
      <c r="O1664" s="92" t="s">
        <v>9060</v>
      </c>
    </row>
    <row r="1665" spans="1:15" ht="24" customHeight="1">
      <c r="A1665" s="92" t="s">
        <v>5271</v>
      </c>
      <c r="B1665" s="151" t="s">
        <v>1126</v>
      </c>
      <c r="C1665" s="151" t="s">
        <v>5272</v>
      </c>
      <c r="D1665" s="151" t="s">
        <v>1091</v>
      </c>
      <c r="E1665" s="152" t="s">
        <v>1096</v>
      </c>
      <c r="F1665" s="92" t="s">
        <v>2935</v>
      </c>
      <c r="G1665" s="92" t="s">
        <v>1093</v>
      </c>
      <c r="H1665" s="92" t="s">
        <v>6766</v>
      </c>
      <c r="I1665" s="92" t="s">
        <v>1093</v>
      </c>
      <c r="J1665" s="92" t="s">
        <v>9153</v>
      </c>
      <c r="K1665" s="92" t="s">
        <v>1093</v>
      </c>
      <c r="L1665" s="157">
        <v>218.28</v>
      </c>
      <c r="M1665" s="92" t="s">
        <v>2711</v>
      </c>
      <c r="N1665" s="157">
        <v>290548690.663773</v>
      </c>
      <c r="O1665" s="92" t="s">
        <v>9060</v>
      </c>
    </row>
    <row r="1666" spans="1:15" ht="24" customHeight="1">
      <c r="A1666" s="92" t="s">
        <v>5274</v>
      </c>
      <c r="B1666" s="151" t="s">
        <v>1126</v>
      </c>
      <c r="C1666" s="151" t="s">
        <v>5275</v>
      </c>
      <c r="D1666" s="151" t="s">
        <v>1091</v>
      </c>
      <c r="E1666" s="152" t="s">
        <v>1096</v>
      </c>
      <c r="F1666" s="92" t="s">
        <v>5276</v>
      </c>
      <c r="G1666" s="92" t="s">
        <v>1093</v>
      </c>
      <c r="H1666" s="92" t="s">
        <v>5236</v>
      </c>
      <c r="I1666" s="92" t="s">
        <v>1093</v>
      </c>
      <c r="J1666" s="92" t="s">
        <v>9154</v>
      </c>
      <c r="K1666" s="92" t="s">
        <v>1093</v>
      </c>
      <c r="L1666" s="157">
        <v>216.27676</v>
      </c>
      <c r="M1666" s="92" t="s">
        <v>2711</v>
      </c>
      <c r="N1666" s="157">
        <v>290548906.94053298</v>
      </c>
      <c r="O1666" s="92" t="s">
        <v>9060</v>
      </c>
    </row>
    <row r="1667" spans="1:15" ht="24" customHeight="1">
      <c r="A1667" s="92" t="s">
        <v>5261</v>
      </c>
      <c r="B1667" s="151" t="s">
        <v>1089</v>
      </c>
      <c r="C1667" s="151" t="s">
        <v>2934</v>
      </c>
      <c r="D1667" s="151" t="s">
        <v>1095</v>
      </c>
      <c r="E1667" s="152" t="s">
        <v>1109</v>
      </c>
      <c r="F1667" s="92" t="s">
        <v>2935</v>
      </c>
      <c r="G1667" s="92" t="s">
        <v>1093</v>
      </c>
      <c r="H1667" s="92" t="s">
        <v>8398</v>
      </c>
      <c r="I1667" s="92" t="s">
        <v>1093</v>
      </c>
      <c r="J1667" s="92" t="s">
        <v>9155</v>
      </c>
      <c r="K1667" s="92" t="s">
        <v>1093</v>
      </c>
      <c r="L1667" s="157">
        <v>215.73</v>
      </c>
      <c r="M1667" s="92" t="s">
        <v>2711</v>
      </c>
      <c r="N1667" s="157">
        <v>290549122.670533</v>
      </c>
      <c r="O1667" s="92" t="s">
        <v>9060</v>
      </c>
    </row>
    <row r="1668" spans="1:15" ht="36" customHeight="1">
      <c r="A1668" s="92" t="s">
        <v>5277</v>
      </c>
      <c r="B1668" s="151" t="s">
        <v>1089</v>
      </c>
      <c r="C1668" s="151" t="s">
        <v>4247</v>
      </c>
      <c r="D1668" s="151" t="s">
        <v>1091</v>
      </c>
      <c r="E1668" s="152" t="s">
        <v>1109</v>
      </c>
      <c r="F1668" s="92" t="s">
        <v>1119</v>
      </c>
      <c r="G1668" s="92" t="s">
        <v>1093</v>
      </c>
      <c r="H1668" s="92" t="s">
        <v>8328</v>
      </c>
      <c r="I1668" s="92" t="s">
        <v>1093</v>
      </c>
      <c r="J1668" s="92" t="s">
        <v>8271</v>
      </c>
      <c r="K1668" s="92" t="s">
        <v>1093</v>
      </c>
      <c r="L1668" s="157">
        <v>212.5</v>
      </c>
      <c r="M1668" s="92" t="s">
        <v>2711</v>
      </c>
      <c r="N1668" s="157">
        <v>290549335.170533</v>
      </c>
      <c r="O1668" s="92" t="s">
        <v>9060</v>
      </c>
    </row>
    <row r="1669" spans="1:15" ht="24" customHeight="1">
      <c r="A1669" s="92" t="s">
        <v>5264</v>
      </c>
      <c r="B1669" s="151" t="s">
        <v>1089</v>
      </c>
      <c r="C1669" s="151" t="s">
        <v>5265</v>
      </c>
      <c r="D1669" s="151" t="s">
        <v>1095</v>
      </c>
      <c r="E1669" s="152" t="s">
        <v>1109</v>
      </c>
      <c r="F1669" s="92" t="s">
        <v>1119</v>
      </c>
      <c r="G1669" s="92" t="s">
        <v>1093</v>
      </c>
      <c r="H1669" s="92" t="s">
        <v>8328</v>
      </c>
      <c r="I1669" s="92" t="s">
        <v>1093</v>
      </c>
      <c r="J1669" s="92" t="s">
        <v>8271</v>
      </c>
      <c r="K1669" s="92" t="s">
        <v>1093</v>
      </c>
      <c r="L1669" s="157">
        <v>212.5</v>
      </c>
      <c r="M1669" s="92" t="s">
        <v>2711</v>
      </c>
      <c r="N1669" s="157">
        <v>290549547.670533</v>
      </c>
      <c r="O1669" s="92" t="s">
        <v>9060</v>
      </c>
    </row>
    <row r="1670" spans="1:15" ht="24" customHeight="1">
      <c r="A1670" s="92" t="s">
        <v>5278</v>
      </c>
      <c r="B1670" s="151" t="s">
        <v>1101</v>
      </c>
      <c r="C1670" s="151" t="s">
        <v>9156</v>
      </c>
      <c r="D1670" s="151" t="s">
        <v>513</v>
      </c>
      <c r="E1670" s="152" t="s">
        <v>1096</v>
      </c>
      <c r="F1670" s="92" t="s">
        <v>5279</v>
      </c>
      <c r="G1670" s="92" t="s">
        <v>5280</v>
      </c>
      <c r="H1670" s="92" t="s">
        <v>9157</v>
      </c>
      <c r="I1670" s="92" t="s">
        <v>9158</v>
      </c>
      <c r="J1670" s="92" t="s">
        <v>9159</v>
      </c>
      <c r="K1670" s="92" t="s">
        <v>9160</v>
      </c>
      <c r="L1670" s="157">
        <v>209.92727590915669</v>
      </c>
      <c r="M1670" s="92" t="s">
        <v>2711</v>
      </c>
      <c r="N1670" s="157">
        <v>290549757.59780902</v>
      </c>
      <c r="O1670" s="92" t="s">
        <v>9060</v>
      </c>
    </row>
    <row r="1671" spans="1:15" ht="24" customHeight="1">
      <c r="A1671" s="92" t="s">
        <v>5281</v>
      </c>
      <c r="B1671" s="151" t="s">
        <v>1089</v>
      </c>
      <c r="C1671" s="151" t="s">
        <v>5282</v>
      </c>
      <c r="D1671" s="151" t="s">
        <v>1091</v>
      </c>
      <c r="E1671" s="152" t="s">
        <v>1109</v>
      </c>
      <c r="F1671" s="92" t="s">
        <v>1097</v>
      </c>
      <c r="G1671" s="92" t="s">
        <v>1093</v>
      </c>
      <c r="H1671" s="92" t="s">
        <v>9161</v>
      </c>
      <c r="I1671" s="92" t="s">
        <v>1093</v>
      </c>
      <c r="J1671" s="92" t="s">
        <v>9161</v>
      </c>
      <c r="K1671" s="92" t="s">
        <v>1093</v>
      </c>
      <c r="L1671" s="157">
        <v>208.96</v>
      </c>
      <c r="M1671" s="92" t="s">
        <v>2711</v>
      </c>
      <c r="N1671" s="157">
        <v>290549966.557809</v>
      </c>
      <c r="O1671" s="92" t="s">
        <v>9060</v>
      </c>
    </row>
    <row r="1672" spans="1:15" ht="24" customHeight="1">
      <c r="A1672" s="92" t="s">
        <v>5284</v>
      </c>
      <c r="B1672" s="151" t="s">
        <v>1558</v>
      </c>
      <c r="C1672" s="151" t="s">
        <v>5285</v>
      </c>
      <c r="D1672" s="151" t="s">
        <v>1091</v>
      </c>
      <c r="E1672" s="152" t="s">
        <v>1096</v>
      </c>
      <c r="F1672" s="92" t="s">
        <v>1157</v>
      </c>
      <c r="G1672" s="92" t="s">
        <v>1093</v>
      </c>
      <c r="H1672" s="92" t="s">
        <v>2836</v>
      </c>
      <c r="I1672" s="92" t="s">
        <v>1093</v>
      </c>
      <c r="J1672" s="92" t="s">
        <v>9162</v>
      </c>
      <c r="K1672" s="92" t="s">
        <v>1093</v>
      </c>
      <c r="L1672" s="157">
        <v>208.76</v>
      </c>
      <c r="M1672" s="92" t="s">
        <v>2711</v>
      </c>
      <c r="N1672" s="157">
        <v>290550175.31780899</v>
      </c>
      <c r="O1672" s="92" t="s">
        <v>9060</v>
      </c>
    </row>
    <row r="1673" spans="1:15" ht="24" customHeight="1">
      <c r="A1673" s="92" t="s">
        <v>5268</v>
      </c>
      <c r="B1673" s="151" t="s">
        <v>1089</v>
      </c>
      <c r="C1673" s="151" t="s">
        <v>5269</v>
      </c>
      <c r="D1673" s="151" t="s">
        <v>1095</v>
      </c>
      <c r="E1673" s="152" t="s">
        <v>1137</v>
      </c>
      <c r="F1673" s="92" t="s">
        <v>5270</v>
      </c>
      <c r="G1673" s="92" t="s">
        <v>1093</v>
      </c>
      <c r="H1673" s="92" t="s">
        <v>9163</v>
      </c>
      <c r="I1673" s="92" t="s">
        <v>1093</v>
      </c>
      <c r="J1673" s="92" t="s">
        <v>9164</v>
      </c>
      <c r="K1673" s="92" t="s">
        <v>1093</v>
      </c>
      <c r="L1673" s="157">
        <v>208.44720000000001</v>
      </c>
      <c r="M1673" s="92" t="s">
        <v>2711</v>
      </c>
      <c r="N1673" s="157">
        <v>290550383.76500899</v>
      </c>
      <c r="O1673" s="92" t="s">
        <v>9060</v>
      </c>
    </row>
    <row r="1674" spans="1:15" ht="24" customHeight="1">
      <c r="A1674" s="92" t="s">
        <v>5286</v>
      </c>
      <c r="B1674" s="151" t="s">
        <v>1126</v>
      </c>
      <c r="C1674" s="151" t="s">
        <v>5287</v>
      </c>
      <c r="D1674" s="151" t="s">
        <v>1091</v>
      </c>
      <c r="E1674" s="152" t="s">
        <v>1096</v>
      </c>
      <c r="F1674" s="92" t="s">
        <v>5288</v>
      </c>
      <c r="G1674" s="92" t="s">
        <v>1093</v>
      </c>
      <c r="H1674" s="92" t="s">
        <v>9167</v>
      </c>
      <c r="I1674" s="92" t="s">
        <v>1093</v>
      </c>
      <c r="J1674" s="92" t="s">
        <v>9168</v>
      </c>
      <c r="K1674" s="92" t="s">
        <v>1093</v>
      </c>
      <c r="L1674" s="157">
        <v>207.06</v>
      </c>
      <c r="M1674" s="92" t="s">
        <v>2711</v>
      </c>
      <c r="N1674" s="157">
        <v>290550590.82500899</v>
      </c>
      <c r="O1674" s="92" t="s">
        <v>9060</v>
      </c>
    </row>
    <row r="1675" spans="1:15" ht="36" customHeight="1">
      <c r="A1675" s="92" t="s">
        <v>5293</v>
      </c>
      <c r="B1675" s="151" t="s">
        <v>1101</v>
      </c>
      <c r="C1675" s="151" t="s">
        <v>5294</v>
      </c>
      <c r="D1675" s="151" t="s">
        <v>513</v>
      </c>
      <c r="E1675" s="152" t="s">
        <v>1096</v>
      </c>
      <c r="F1675" s="92" t="s">
        <v>10062</v>
      </c>
      <c r="G1675" s="92" t="s">
        <v>534</v>
      </c>
      <c r="H1675" s="92" t="s">
        <v>9165</v>
      </c>
      <c r="I1675" s="92" t="s">
        <v>9166</v>
      </c>
      <c r="J1675" s="92" t="s">
        <v>10063</v>
      </c>
      <c r="K1675" s="92" t="s">
        <v>1217</v>
      </c>
      <c r="L1675" s="157">
        <v>206.4734287425</v>
      </c>
      <c r="M1675" s="92" t="s">
        <v>2711</v>
      </c>
      <c r="N1675" s="157">
        <v>290550797.29843801</v>
      </c>
      <c r="O1675" s="92" t="s">
        <v>9060</v>
      </c>
    </row>
    <row r="1676" spans="1:15" ht="24" customHeight="1">
      <c r="A1676" s="92" t="s">
        <v>5295</v>
      </c>
      <c r="B1676" s="151" t="s">
        <v>1126</v>
      </c>
      <c r="C1676" s="151" t="s">
        <v>5296</v>
      </c>
      <c r="D1676" s="151" t="s">
        <v>1091</v>
      </c>
      <c r="E1676" s="152" t="s">
        <v>1096</v>
      </c>
      <c r="F1676" s="92" t="s">
        <v>5297</v>
      </c>
      <c r="G1676" s="92" t="s">
        <v>1093</v>
      </c>
      <c r="H1676" s="92" t="s">
        <v>3694</v>
      </c>
      <c r="I1676" s="92" t="s">
        <v>1093</v>
      </c>
      <c r="J1676" s="92" t="s">
        <v>9169</v>
      </c>
      <c r="K1676" s="92" t="s">
        <v>1093</v>
      </c>
      <c r="L1676" s="157">
        <v>205.66</v>
      </c>
      <c r="M1676" s="92" t="s">
        <v>2711</v>
      </c>
      <c r="N1676" s="157">
        <v>290551002.95843798</v>
      </c>
      <c r="O1676" s="92" t="s">
        <v>9060</v>
      </c>
    </row>
    <row r="1677" spans="1:15" ht="24" customHeight="1">
      <c r="A1677" s="92" t="s">
        <v>5306</v>
      </c>
      <c r="B1677" s="151" t="s">
        <v>1101</v>
      </c>
      <c r="C1677" s="151" t="s">
        <v>5307</v>
      </c>
      <c r="D1677" s="151" t="s">
        <v>513</v>
      </c>
      <c r="E1677" s="152" t="s">
        <v>1096</v>
      </c>
      <c r="F1677" s="92" t="s">
        <v>5308</v>
      </c>
      <c r="G1677" s="92" t="s">
        <v>5309</v>
      </c>
      <c r="H1677" s="92" t="s">
        <v>9170</v>
      </c>
      <c r="I1677" s="92" t="s">
        <v>5108</v>
      </c>
      <c r="J1677" s="92" t="s">
        <v>9171</v>
      </c>
      <c r="K1677" s="92" t="s">
        <v>9172</v>
      </c>
      <c r="L1677" s="157">
        <v>205.02417851583999</v>
      </c>
      <c r="M1677" s="92" t="s">
        <v>2711</v>
      </c>
      <c r="N1677" s="157">
        <v>290551207.98261702</v>
      </c>
      <c r="O1677" s="92" t="s">
        <v>9060</v>
      </c>
    </row>
    <row r="1678" spans="1:15" ht="24" customHeight="1">
      <c r="A1678" s="92" t="s">
        <v>5299</v>
      </c>
      <c r="B1678" s="151" t="s">
        <v>1126</v>
      </c>
      <c r="C1678" s="151" t="s">
        <v>5300</v>
      </c>
      <c r="D1678" s="151" t="s">
        <v>1091</v>
      </c>
      <c r="E1678" s="152" t="s">
        <v>1225</v>
      </c>
      <c r="F1678" s="92" t="s">
        <v>5301</v>
      </c>
      <c r="G1678" s="92" t="s">
        <v>1093</v>
      </c>
      <c r="H1678" s="92" t="s">
        <v>9173</v>
      </c>
      <c r="I1678" s="92" t="s">
        <v>1093</v>
      </c>
      <c r="J1678" s="92" t="s">
        <v>9174</v>
      </c>
      <c r="K1678" s="92" t="s">
        <v>1093</v>
      </c>
      <c r="L1678" s="157">
        <v>202.50941607999999</v>
      </c>
      <c r="M1678" s="92" t="s">
        <v>2711</v>
      </c>
      <c r="N1678" s="157">
        <v>290551410.492033</v>
      </c>
      <c r="O1678" s="92" t="s">
        <v>9060</v>
      </c>
    </row>
    <row r="1679" spans="1:15" ht="36" customHeight="1">
      <c r="A1679" s="92" t="s">
        <v>5302</v>
      </c>
      <c r="B1679" s="151" t="s">
        <v>1126</v>
      </c>
      <c r="C1679" s="151" t="s">
        <v>5303</v>
      </c>
      <c r="D1679" s="151" t="s">
        <v>1091</v>
      </c>
      <c r="E1679" s="152" t="s">
        <v>1096</v>
      </c>
      <c r="F1679" s="92" t="s">
        <v>4015</v>
      </c>
      <c r="G1679" s="92" t="s">
        <v>1093</v>
      </c>
      <c r="H1679" s="92" t="s">
        <v>9175</v>
      </c>
      <c r="I1679" s="92" t="s">
        <v>1093</v>
      </c>
      <c r="J1679" s="92" t="s">
        <v>9176</v>
      </c>
      <c r="K1679" s="92" t="s">
        <v>1093</v>
      </c>
      <c r="L1679" s="157">
        <v>200.76</v>
      </c>
      <c r="M1679" s="92" t="s">
        <v>2711</v>
      </c>
      <c r="N1679" s="157">
        <v>290551611.252033</v>
      </c>
      <c r="O1679" s="92" t="s">
        <v>9060</v>
      </c>
    </row>
    <row r="1680" spans="1:15" ht="24" customHeight="1">
      <c r="A1680" s="92" t="s">
        <v>5304</v>
      </c>
      <c r="B1680" s="151" t="s">
        <v>1126</v>
      </c>
      <c r="C1680" s="151" t="s">
        <v>5305</v>
      </c>
      <c r="D1680" s="151" t="s">
        <v>1091</v>
      </c>
      <c r="E1680" s="152" t="s">
        <v>1096</v>
      </c>
      <c r="F1680" s="92" t="s">
        <v>4647</v>
      </c>
      <c r="G1680" s="92" t="s">
        <v>1093</v>
      </c>
      <c r="H1680" s="92" t="s">
        <v>8420</v>
      </c>
      <c r="I1680" s="92" t="s">
        <v>1093</v>
      </c>
      <c r="J1680" s="92" t="s">
        <v>9177</v>
      </c>
      <c r="K1680" s="92" t="s">
        <v>1093</v>
      </c>
      <c r="L1680" s="157">
        <v>200.72</v>
      </c>
      <c r="M1680" s="92" t="s">
        <v>2711</v>
      </c>
      <c r="N1680" s="157">
        <v>290551811.97203302</v>
      </c>
      <c r="O1680" s="92" t="s">
        <v>9060</v>
      </c>
    </row>
    <row r="1681" spans="1:15" ht="36" customHeight="1">
      <c r="A1681" s="92" t="s">
        <v>5367</v>
      </c>
      <c r="B1681" s="151" t="s">
        <v>1101</v>
      </c>
      <c r="C1681" s="151" t="s">
        <v>5368</v>
      </c>
      <c r="D1681" s="151" t="s">
        <v>513</v>
      </c>
      <c r="E1681" s="152" t="s">
        <v>1096</v>
      </c>
      <c r="F1681" s="92" t="s">
        <v>5369</v>
      </c>
      <c r="G1681" s="92" t="s">
        <v>534</v>
      </c>
      <c r="H1681" s="92" t="s">
        <v>9178</v>
      </c>
      <c r="I1681" s="92" t="s">
        <v>9179</v>
      </c>
      <c r="J1681" s="92" t="s">
        <v>9180</v>
      </c>
      <c r="K1681" s="92" t="s">
        <v>1217</v>
      </c>
      <c r="L1681" s="157">
        <v>198.43229322720001</v>
      </c>
      <c r="M1681" s="92" t="s">
        <v>2711</v>
      </c>
      <c r="N1681" s="157">
        <v>290552010.40432602</v>
      </c>
      <c r="O1681" s="92" t="s">
        <v>9060</v>
      </c>
    </row>
    <row r="1682" spans="1:15" ht="36" customHeight="1">
      <c r="A1682" s="92" t="s">
        <v>4719</v>
      </c>
      <c r="B1682" s="151" t="s">
        <v>1126</v>
      </c>
      <c r="C1682" s="151" t="s">
        <v>4720</v>
      </c>
      <c r="D1682" s="151" t="s">
        <v>1091</v>
      </c>
      <c r="E1682" s="152" t="s">
        <v>1225</v>
      </c>
      <c r="F1682" s="92" t="s">
        <v>9181</v>
      </c>
      <c r="G1682" s="92" t="s">
        <v>1093</v>
      </c>
      <c r="H1682" s="92" t="s">
        <v>9182</v>
      </c>
      <c r="I1682" s="92" t="s">
        <v>1093</v>
      </c>
      <c r="J1682" s="92" t="s">
        <v>9183</v>
      </c>
      <c r="K1682" s="92" t="s">
        <v>1093</v>
      </c>
      <c r="L1682" s="157">
        <v>197.21304599999999</v>
      </c>
      <c r="M1682" s="92" t="s">
        <v>2711</v>
      </c>
      <c r="N1682" s="157">
        <v>290552207.61737198</v>
      </c>
      <c r="O1682" s="92" t="s">
        <v>9060</v>
      </c>
    </row>
    <row r="1683" spans="1:15" ht="24" customHeight="1">
      <c r="A1683" s="92" t="s">
        <v>4721</v>
      </c>
      <c r="B1683" s="151" t="s">
        <v>1126</v>
      </c>
      <c r="C1683" s="151" t="s">
        <v>4722</v>
      </c>
      <c r="D1683" s="151" t="s">
        <v>1091</v>
      </c>
      <c r="E1683" s="152" t="s">
        <v>1225</v>
      </c>
      <c r="F1683" s="92" t="s">
        <v>9184</v>
      </c>
      <c r="G1683" s="92" t="s">
        <v>1093</v>
      </c>
      <c r="H1683" s="92" t="s">
        <v>9185</v>
      </c>
      <c r="I1683" s="92" t="s">
        <v>1093</v>
      </c>
      <c r="J1683" s="92" t="s">
        <v>9186</v>
      </c>
      <c r="K1683" s="92" t="s">
        <v>1093</v>
      </c>
      <c r="L1683" s="157">
        <v>196.922499956</v>
      </c>
      <c r="M1683" s="92" t="s">
        <v>2711</v>
      </c>
      <c r="N1683" s="157">
        <v>290552404.53987199</v>
      </c>
      <c r="O1683" s="92" t="s">
        <v>9060</v>
      </c>
    </row>
    <row r="1684" spans="1:15" ht="24" customHeight="1">
      <c r="A1684" s="92" t="s">
        <v>5310</v>
      </c>
      <c r="B1684" s="151" t="s">
        <v>1089</v>
      </c>
      <c r="C1684" s="151" t="s">
        <v>5311</v>
      </c>
      <c r="D1684" s="151" t="s">
        <v>1091</v>
      </c>
      <c r="E1684" s="152" t="s">
        <v>1109</v>
      </c>
      <c r="F1684" s="92" t="s">
        <v>1097</v>
      </c>
      <c r="G1684" s="92" t="s">
        <v>1093</v>
      </c>
      <c r="H1684" s="92" t="s">
        <v>9187</v>
      </c>
      <c r="I1684" s="92" t="s">
        <v>1093</v>
      </c>
      <c r="J1684" s="92" t="s">
        <v>9187</v>
      </c>
      <c r="K1684" s="92" t="s">
        <v>1093</v>
      </c>
      <c r="L1684" s="157">
        <v>190.97</v>
      </c>
      <c r="M1684" s="92" t="s">
        <v>2711</v>
      </c>
      <c r="N1684" s="157">
        <v>290552595.50987202</v>
      </c>
      <c r="O1684" s="92" t="s">
        <v>9060</v>
      </c>
    </row>
    <row r="1685" spans="1:15" ht="24" customHeight="1">
      <c r="A1685" s="92" t="s">
        <v>5312</v>
      </c>
      <c r="B1685" s="151" t="s">
        <v>1126</v>
      </c>
      <c r="C1685" s="151" t="s">
        <v>5313</v>
      </c>
      <c r="D1685" s="151" t="s">
        <v>1091</v>
      </c>
      <c r="E1685" s="152" t="s">
        <v>1096</v>
      </c>
      <c r="F1685" s="92" t="s">
        <v>5314</v>
      </c>
      <c r="G1685" s="92" t="s">
        <v>1093</v>
      </c>
      <c r="H1685" s="92" t="s">
        <v>9188</v>
      </c>
      <c r="I1685" s="92" t="s">
        <v>1093</v>
      </c>
      <c r="J1685" s="92" t="s">
        <v>9189</v>
      </c>
      <c r="K1685" s="92" t="s">
        <v>1093</v>
      </c>
      <c r="L1685" s="157">
        <v>190.30801500000001</v>
      </c>
      <c r="M1685" s="92" t="s">
        <v>2711</v>
      </c>
      <c r="N1685" s="157">
        <v>290552785.81788701</v>
      </c>
      <c r="O1685" s="92" t="s">
        <v>9060</v>
      </c>
    </row>
    <row r="1686" spans="1:15" ht="24" customHeight="1">
      <c r="A1686" s="92" t="s">
        <v>5321</v>
      </c>
      <c r="B1686" s="151" t="s">
        <v>1558</v>
      </c>
      <c r="C1686" s="151" t="s">
        <v>5322</v>
      </c>
      <c r="D1686" s="151" t="s">
        <v>1091</v>
      </c>
      <c r="E1686" s="152" t="s">
        <v>1096</v>
      </c>
      <c r="F1686" s="92" t="s">
        <v>2479</v>
      </c>
      <c r="G1686" s="92" t="s">
        <v>1093</v>
      </c>
      <c r="H1686" s="92" t="s">
        <v>9190</v>
      </c>
      <c r="I1686" s="92" t="s">
        <v>1093</v>
      </c>
      <c r="J1686" s="92" t="s">
        <v>9191</v>
      </c>
      <c r="K1686" s="92" t="s">
        <v>1093</v>
      </c>
      <c r="L1686" s="157">
        <v>185.52</v>
      </c>
      <c r="M1686" s="92" t="s">
        <v>2711</v>
      </c>
      <c r="N1686" s="157">
        <v>290552971.33788699</v>
      </c>
      <c r="O1686" s="92" t="s">
        <v>9060</v>
      </c>
    </row>
    <row r="1687" spans="1:15" ht="24" customHeight="1">
      <c r="A1687" s="92" t="s">
        <v>5317</v>
      </c>
      <c r="B1687" s="151" t="s">
        <v>1101</v>
      </c>
      <c r="C1687" s="151" t="s">
        <v>5318</v>
      </c>
      <c r="D1687" s="151" t="s">
        <v>1091</v>
      </c>
      <c r="E1687" s="152" t="s">
        <v>1109</v>
      </c>
      <c r="F1687" s="92" t="s">
        <v>5319</v>
      </c>
      <c r="G1687" s="92" t="s">
        <v>1093</v>
      </c>
      <c r="H1687" s="92" t="s">
        <v>6006</v>
      </c>
      <c r="I1687" s="92" t="s">
        <v>1093</v>
      </c>
      <c r="J1687" s="92" t="s">
        <v>9192</v>
      </c>
      <c r="K1687" s="92" t="s">
        <v>1093</v>
      </c>
      <c r="L1687" s="157">
        <v>184.5771</v>
      </c>
      <c r="M1687" s="92" t="s">
        <v>2711</v>
      </c>
      <c r="N1687" s="157">
        <v>290553155.91498703</v>
      </c>
      <c r="O1687" s="92" t="s">
        <v>9060</v>
      </c>
    </row>
    <row r="1688" spans="1:15" ht="24" customHeight="1">
      <c r="A1688" s="92" t="s">
        <v>5323</v>
      </c>
      <c r="B1688" s="151" t="s">
        <v>1126</v>
      </c>
      <c r="C1688" s="151" t="s">
        <v>5324</v>
      </c>
      <c r="D1688" s="151" t="s">
        <v>1091</v>
      </c>
      <c r="E1688" s="152" t="s">
        <v>1096</v>
      </c>
      <c r="F1688" s="92" t="s">
        <v>3382</v>
      </c>
      <c r="G1688" s="92" t="s">
        <v>1093</v>
      </c>
      <c r="H1688" s="92" t="s">
        <v>9193</v>
      </c>
      <c r="I1688" s="92" t="s">
        <v>1093</v>
      </c>
      <c r="J1688" s="92" t="s">
        <v>9194</v>
      </c>
      <c r="K1688" s="92" t="s">
        <v>1093</v>
      </c>
      <c r="L1688" s="157">
        <v>182.56</v>
      </c>
      <c r="M1688" s="92" t="s">
        <v>2711</v>
      </c>
      <c r="N1688" s="157">
        <v>290553338.47498697</v>
      </c>
      <c r="O1688" s="92" t="s">
        <v>9060</v>
      </c>
    </row>
    <row r="1689" spans="1:15" ht="36" customHeight="1">
      <c r="A1689" s="92" t="s">
        <v>5325</v>
      </c>
      <c r="B1689" s="151" t="s">
        <v>1089</v>
      </c>
      <c r="C1689" s="151" t="s">
        <v>5138</v>
      </c>
      <c r="D1689" s="151" t="s">
        <v>1091</v>
      </c>
      <c r="E1689" s="152" t="s">
        <v>1160</v>
      </c>
      <c r="F1689" s="92" t="s">
        <v>3368</v>
      </c>
      <c r="G1689" s="92" t="s">
        <v>1093</v>
      </c>
      <c r="H1689" s="92" t="s">
        <v>5896</v>
      </c>
      <c r="I1689" s="92" t="s">
        <v>1093</v>
      </c>
      <c r="J1689" s="92" t="s">
        <v>9195</v>
      </c>
      <c r="K1689" s="92" t="s">
        <v>1093</v>
      </c>
      <c r="L1689" s="157">
        <v>182.34</v>
      </c>
      <c r="M1689" s="92" t="s">
        <v>2711</v>
      </c>
      <c r="N1689" s="157">
        <v>290553520.814987</v>
      </c>
      <c r="O1689" s="92" t="s">
        <v>9060</v>
      </c>
    </row>
    <row r="1690" spans="1:15" ht="24" customHeight="1">
      <c r="A1690" s="92" t="s">
        <v>5315</v>
      </c>
      <c r="B1690" s="151" t="s">
        <v>1089</v>
      </c>
      <c r="C1690" s="151" t="s">
        <v>5316</v>
      </c>
      <c r="D1690" s="151" t="s">
        <v>1095</v>
      </c>
      <c r="E1690" s="152" t="s">
        <v>1160</v>
      </c>
      <c r="F1690" s="92" t="s">
        <v>1520</v>
      </c>
      <c r="G1690" s="92" t="s">
        <v>1093</v>
      </c>
      <c r="H1690" s="92" t="s">
        <v>9196</v>
      </c>
      <c r="I1690" s="92" t="s">
        <v>1093</v>
      </c>
      <c r="J1690" s="92" t="s">
        <v>9197</v>
      </c>
      <c r="K1690" s="92" t="s">
        <v>1093</v>
      </c>
      <c r="L1690" s="157">
        <v>178.08</v>
      </c>
      <c r="M1690" s="92" t="s">
        <v>2711</v>
      </c>
      <c r="N1690" s="157">
        <v>290553698.89498699</v>
      </c>
      <c r="O1690" s="92" t="s">
        <v>9060</v>
      </c>
    </row>
    <row r="1691" spans="1:15" ht="24" customHeight="1">
      <c r="A1691" s="92" t="s">
        <v>5327</v>
      </c>
      <c r="B1691" s="151" t="s">
        <v>1126</v>
      </c>
      <c r="C1691" s="151" t="s">
        <v>5328</v>
      </c>
      <c r="D1691" s="151" t="s">
        <v>1091</v>
      </c>
      <c r="E1691" s="152" t="s">
        <v>1096</v>
      </c>
      <c r="F1691" s="92" t="s">
        <v>1792</v>
      </c>
      <c r="G1691" s="92" t="s">
        <v>1093</v>
      </c>
      <c r="H1691" s="92" t="s">
        <v>9198</v>
      </c>
      <c r="I1691" s="92" t="s">
        <v>1093</v>
      </c>
      <c r="J1691" s="92" t="s">
        <v>9199</v>
      </c>
      <c r="K1691" s="92" t="s">
        <v>1093</v>
      </c>
      <c r="L1691" s="157">
        <v>178</v>
      </c>
      <c r="M1691" s="92" t="s">
        <v>2711</v>
      </c>
      <c r="N1691" s="157">
        <v>290553876.89498699</v>
      </c>
      <c r="O1691" s="92" t="s">
        <v>9060</v>
      </c>
    </row>
    <row r="1692" spans="1:15" ht="24" customHeight="1">
      <c r="A1692" s="92" t="s">
        <v>5329</v>
      </c>
      <c r="B1692" s="151" t="s">
        <v>1126</v>
      </c>
      <c r="C1692" s="151" t="s">
        <v>5330</v>
      </c>
      <c r="D1692" s="151" t="s">
        <v>1091</v>
      </c>
      <c r="E1692" s="152" t="s">
        <v>1096</v>
      </c>
      <c r="F1692" s="92" t="s">
        <v>2882</v>
      </c>
      <c r="G1692" s="92" t="s">
        <v>1093</v>
      </c>
      <c r="H1692" s="92" t="s">
        <v>8398</v>
      </c>
      <c r="I1692" s="92" t="s">
        <v>1093</v>
      </c>
      <c r="J1692" s="92" t="s">
        <v>9200</v>
      </c>
      <c r="K1692" s="92" t="s">
        <v>1093</v>
      </c>
      <c r="L1692" s="157">
        <v>177.66</v>
      </c>
      <c r="M1692" s="92" t="s">
        <v>2711</v>
      </c>
      <c r="N1692" s="157">
        <v>290554054.55498701</v>
      </c>
      <c r="O1692" s="92" t="s">
        <v>9060</v>
      </c>
    </row>
    <row r="1693" spans="1:15" ht="36" customHeight="1">
      <c r="A1693" s="92" t="s">
        <v>5334</v>
      </c>
      <c r="B1693" s="151" t="s">
        <v>1101</v>
      </c>
      <c r="C1693" s="151" t="s">
        <v>5335</v>
      </c>
      <c r="D1693" s="151" t="s">
        <v>1091</v>
      </c>
      <c r="E1693" s="152" t="s">
        <v>1167</v>
      </c>
      <c r="F1693" s="92" t="s">
        <v>5336</v>
      </c>
      <c r="G1693" s="92" t="s">
        <v>1093</v>
      </c>
      <c r="H1693" s="92" t="s">
        <v>4809</v>
      </c>
      <c r="I1693" s="92" t="s">
        <v>1093</v>
      </c>
      <c r="J1693" s="92" t="s">
        <v>9201</v>
      </c>
      <c r="K1693" s="92" t="s">
        <v>1093</v>
      </c>
      <c r="L1693" s="157">
        <v>177.04845695250003</v>
      </c>
      <c r="M1693" s="92" t="s">
        <v>2711</v>
      </c>
      <c r="N1693" s="157">
        <v>290554231.60344398</v>
      </c>
      <c r="O1693" s="92" t="s">
        <v>9060</v>
      </c>
    </row>
    <row r="1694" spans="1:15" ht="24" customHeight="1">
      <c r="A1694" s="92" t="s">
        <v>5357</v>
      </c>
      <c r="B1694" s="151" t="s">
        <v>4310</v>
      </c>
      <c r="C1694" s="151" t="s">
        <v>5358</v>
      </c>
      <c r="D1694" s="151" t="s">
        <v>1091</v>
      </c>
      <c r="E1694" s="152" t="s">
        <v>1096</v>
      </c>
      <c r="F1694" s="92" t="s">
        <v>2710</v>
      </c>
      <c r="G1694" s="92" t="s">
        <v>1093</v>
      </c>
      <c r="H1694" s="92" t="s">
        <v>9202</v>
      </c>
      <c r="I1694" s="92" t="s">
        <v>1093</v>
      </c>
      <c r="J1694" s="92" t="s">
        <v>9203</v>
      </c>
      <c r="K1694" s="92" t="s">
        <v>1093</v>
      </c>
      <c r="L1694" s="157">
        <v>174.2</v>
      </c>
      <c r="M1694" s="92" t="s">
        <v>2711</v>
      </c>
      <c r="N1694" s="157">
        <v>290554405.80344403</v>
      </c>
      <c r="O1694" s="92" t="s">
        <v>9060</v>
      </c>
    </row>
    <row r="1695" spans="1:15" ht="24" customHeight="1">
      <c r="A1695" s="92" t="s">
        <v>569</v>
      </c>
      <c r="B1695" s="151" t="s">
        <v>1101</v>
      </c>
      <c r="C1695" s="151" t="s">
        <v>570</v>
      </c>
      <c r="D1695" s="151" t="s">
        <v>513</v>
      </c>
      <c r="E1695" s="152" t="s">
        <v>1096</v>
      </c>
      <c r="F1695" s="92" t="s">
        <v>571</v>
      </c>
      <c r="G1695" s="92" t="s">
        <v>534</v>
      </c>
      <c r="H1695" s="92" t="s">
        <v>9204</v>
      </c>
      <c r="I1695" s="92" t="s">
        <v>9205</v>
      </c>
      <c r="J1695" s="92" t="s">
        <v>9206</v>
      </c>
      <c r="K1695" s="92" t="s">
        <v>1217</v>
      </c>
      <c r="L1695" s="157">
        <v>173.7742991660088</v>
      </c>
      <c r="M1695" s="92" t="s">
        <v>2711</v>
      </c>
      <c r="N1695" s="157">
        <v>290554579.57774299</v>
      </c>
      <c r="O1695" s="92" t="s">
        <v>9060</v>
      </c>
    </row>
    <row r="1696" spans="1:15" ht="48" customHeight="1">
      <c r="A1696" s="92" t="s">
        <v>5339</v>
      </c>
      <c r="B1696" s="151" t="s">
        <v>1126</v>
      </c>
      <c r="C1696" s="151" t="s">
        <v>5340</v>
      </c>
      <c r="D1696" s="151" t="s">
        <v>1091</v>
      </c>
      <c r="E1696" s="152" t="s">
        <v>1096</v>
      </c>
      <c r="F1696" s="92" t="s">
        <v>5107</v>
      </c>
      <c r="G1696" s="92" t="s">
        <v>1093</v>
      </c>
      <c r="H1696" s="92" t="s">
        <v>4681</v>
      </c>
      <c r="I1696" s="92" t="s">
        <v>1093</v>
      </c>
      <c r="J1696" s="92" t="s">
        <v>9207</v>
      </c>
      <c r="K1696" s="92" t="s">
        <v>1093</v>
      </c>
      <c r="L1696" s="157">
        <v>171.79895500000001</v>
      </c>
      <c r="M1696" s="92" t="s">
        <v>2711</v>
      </c>
      <c r="N1696" s="157">
        <v>290554751.37669802</v>
      </c>
      <c r="O1696" s="92" t="s">
        <v>9060</v>
      </c>
    </row>
    <row r="1697" spans="1:15" ht="24" customHeight="1">
      <c r="A1697" s="92" t="s">
        <v>5337</v>
      </c>
      <c r="B1697" s="151" t="s">
        <v>1089</v>
      </c>
      <c r="C1697" s="151" t="s">
        <v>5338</v>
      </c>
      <c r="D1697" s="151" t="s">
        <v>1091</v>
      </c>
      <c r="E1697" s="152" t="s">
        <v>6568</v>
      </c>
      <c r="F1697" s="92" t="s">
        <v>1119</v>
      </c>
      <c r="G1697" s="92" t="s">
        <v>1093</v>
      </c>
      <c r="H1697" s="92" t="s">
        <v>9208</v>
      </c>
      <c r="I1697" s="92" t="s">
        <v>1093</v>
      </c>
      <c r="J1697" s="92" t="s">
        <v>9209</v>
      </c>
      <c r="K1697" s="92" t="s">
        <v>1093</v>
      </c>
      <c r="L1697" s="157">
        <v>171.7</v>
      </c>
      <c r="M1697" s="92" t="s">
        <v>2711</v>
      </c>
      <c r="N1697" s="157">
        <v>290554923.07669801</v>
      </c>
      <c r="O1697" s="92" t="s">
        <v>9060</v>
      </c>
    </row>
    <row r="1698" spans="1:15" ht="24" customHeight="1">
      <c r="A1698" s="92" t="s">
        <v>5341</v>
      </c>
      <c r="B1698" s="151" t="s">
        <v>1126</v>
      </c>
      <c r="C1698" s="151" t="s">
        <v>5342</v>
      </c>
      <c r="D1698" s="151" t="s">
        <v>1091</v>
      </c>
      <c r="E1698" s="152" t="s">
        <v>1096</v>
      </c>
      <c r="F1698" s="92" t="s">
        <v>2479</v>
      </c>
      <c r="G1698" s="92" t="s">
        <v>1093</v>
      </c>
      <c r="H1698" s="92" t="s">
        <v>9210</v>
      </c>
      <c r="I1698" s="92" t="s">
        <v>1093</v>
      </c>
      <c r="J1698" s="92" t="s">
        <v>9211</v>
      </c>
      <c r="K1698" s="92" t="s">
        <v>1093</v>
      </c>
      <c r="L1698" s="157">
        <v>170.88</v>
      </c>
      <c r="M1698" s="92" t="s">
        <v>2711</v>
      </c>
      <c r="N1698" s="157">
        <v>290555093.956698</v>
      </c>
      <c r="O1698" s="92" t="s">
        <v>9060</v>
      </c>
    </row>
    <row r="1699" spans="1:15" ht="48" customHeight="1">
      <c r="A1699" s="92" t="s">
        <v>5344</v>
      </c>
      <c r="B1699" s="151" t="s">
        <v>1089</v>
      </c>
      <c r="C1699" s="151" t="s">
        <v>4695</v>
      </c>
      <c r="D1699" s="151" t="s">
        <v>1091</v>
      </c>
      <c r="E1699" s="152" t="s">
        <v>1109</v>
      </c>
      <c r="F1699" s="92" t="s">
        <v>3382</v>
      </c>
      <c r="G1699" s="92" t="s">
        <v>1093</v>
      </c>
      <c r="H1699" s="92" t="s">
        <v>5883</v>
      </c>
      <c r="I1699" s="92" t="s">
        <v>1093</v>
      </c>
      <c r="J1699" s="92" t="s">
        <v>9212</v>
      </c>
      <c r="K1699" s="92" t="s">
        <v>1093</v>
      </c>
      <c r="L1699" s="157">
        <v>169.28</v>
      </c>
      <c r="M1699" s="92" t="s">
        <v>2711</v>
      </c>
      <c r="N1699" s="157">
        <v>290555263.23669797</v>
      </c>
      <c r="O1699" s="92" t="s">
        <v>9060</v>
      </c>
    </row>
    <row r="1700" spans="1:15" ht="24" customHeight="1">
      <c r="A1700" s="92" t="s">
        <v>5345</v>
      </c>
      <c r="B1700" s="151" t="s">
        <v>1089</v>
      </c>
      <c r="C1700" s="151" t="s">
        <v>5346</v>
      </c>
      <c r="D1700" s="151" t="s">
        <v>1091</v>
      </c>
      <c r="E1700" s="152" t="s">
        <v>1109</v>
      </c>
      <c r="F1700" s="92" t="s">
        <v>1100</v>
      </c>
      <c r="G1700" s="92" t="s">
        <v>1093</v>
      </c>
      <c r="H1700" s="92" t="s">
        <v>9213</v>
      </c>
      <c r="I1700" s="92" t="s">
        <v>1093</v>
      </c>
      <c r="J1700" s="92" t="s">
        <v>9214</v>
      </c>
      <c r="K1700" s="92" t="s">
        <v>1093</v>
      </c>
      <c r="L1700" s="157">
        <v>168.75</v>
      </c>
      <c r="M1700" s="92" t="s">
        <v>2711</v>
      </c>
      <c r="N1700" s="157">
        <v>290555431.98669797</v>
      </c>
      <c r="O1700" s="92" t="s">
        <v>9060</v>
      </c>
    </row>
    <row r="1701" spans="1:15" ht="48" customHeight="1">
      <c r="A1701" s="92" t="s">
        <v>5326</v>
      </c>
      <c r="B1701" s="151" t="s">
        <v>1089</v>
      </c>
      <c r="C1701" s="151" t="s">
        <v>5150</v>
      </c>
      <c r="D1701" s="151" t="s">
        <v>1095</v>
      </c>
      <c r="E1701" s="152" t="s">
        <v>1109</v>
      </c>
      <c r="F1701" s="92" t="s">
        <v>1157</v>
      </c>
      <c r="G1701" s="92" t="s">
        <v>1093</v>
      </c>
      <c r="H1701" s="92" t="s">
        <v>8719</v>
      </c>
      <c r="I1701" s="92" t="s">
        <v>1093</v>
      </c>
      <c r="J1701" s="92" t="s">
        <v>9215</v>
      </c>
      <c r="K1701" s="92" t="s">
        <v>1093</v>
      </c>
      <c r="L1701" s="157">
        <v>168</v>
      </c>
      <c r="M1701" s="92" t="s">
        <v>2711</v>
      </c>
      <c r="N1701" s="157">
        <v>290555599.98669797</v>
      </c>
      <c r="O1701" s="92" t="s">
        <v>9060</v>
      </c>
    </row>
    <row r="1702" spans="1:15" ht="36" customHeight="1">
      <c r="A1702" s="92" t="s">
        <v>5347</v>
      </c>
      <c r="B1702" s="151" t="s">
        <v>1126</v>
      </c>
      <c r="C1702" s="151" t="s">
        <v>5348</v>
      </c>
      <c r="D1702" s="151" t="s">
        <v>513</v>
      </c>
      <c r="E1702" s="152" t="s">
        <v>5136</v>
      </c>
      <c r="F1702" s="92" t="s">
        <v>9216</v>
      </c>
      <c r="G1702" s="92" t="s">
        <v>1093</v>
      </c>
      <c r="H1702" s="92" t="s">
        <v>9217</v>
      </c>
      <c r="I1702" s="92" t="s">
        <v>1093</v>
      </c>
      <c r="J1702" s="92" t="s">
        <v>9218</v>
      </c>
      <c r="K1702" s="92" t="s">
        <v>1093</v>
      </c>
      <c r="L1702" s="157">
        <v>167.10894074999999</v>
      </c>
      <c r="M1702" s="92" t="s">
        <v>2711</v>
      </c>
      <c r="N1702" s="157">
        <v>290555767.09563899</v>
      </c>
      <c r="O1702" s="92" t="s">
        <v>9060</v>
      </c>
    </row>
    <row r="1703" spans="1:15" ht="24" customHeight="1">
      <c r="A1703" s="92" t="s">
        <v>9219</v>
      </c>
      <c r="B1703" s="151" t="s">
        <v>1126</v>
      </c>
      <c r="C1703" s="151" t="s">
        <v>9220</v>
      </c>
      <c r="D1703" s="151" t="s">
        <v>1091</v>
      </c>
      <c r="E1703" s="152" t="s">
        <v>1096</v>
      </c>
      <c r="F1703" s="92" t="s">
        <v>1605</v>
      </c>
      <c r="G1703" s="92" t="s">
        <v>1093</v>
      </c>
      <c r="H1703" s="92" t="s">
        <v>9221</v>
      </c>
      <c r="I1703" s="92" t="s">
        <v>1093</v>
      </c>
      <c r="J1703" s="92" t="s">
        <v>9222</v>
      </c>
      <c r="K1703" s="92" t="s">
        <v>1093</v>
      </c>
      <c r="L1703" s="157">
        <v>165.66</v>
      </c>
      <c r="M1703" s="92" t="s">
        <v>2711</v>
      </c>
      <c r="N1703" s="157">
        <v>290555932.75563902</v>
      </c>
      <c r="O1703" s="92" t="s">
        <v>9060</v>
      </c>
    </row>
    <row r="1704" spans="1:15" ht="24" customHeight="1">
      <c r="A1704" s="92" t="s">
        <v>5331</v>
      </c>
      <c r="B1704" s="151" t="s">
        <v>1089</v>
      </c>
      <c r="C1704" s="151" t="s">
        <v>5332</v>
      </c>
      <c r="D1704" s="151" t="s">
        <v>1095</v>
      </c>
      <c r="E1704" s="152" t="s">
        <v>1167</v>
      </c>
      <c r="F1704" s="92" t="s">
        <v>5333</v>
      </c>
      <c r="G1704" s="92" t="s">
        <v>1093</v>
      </c>
      <c r="H1704" s="92" t="s">
        <v>3694</v>
      </c>
      <c r="I1704" s="92" t="s">
        <v>1093</v>
      </c>
      <c r="J1704" s="92" t="s">
        <v>9223</v>
      </c>
      <c r="K1704" s="92" t="s">
        <v>1093</v>
      </c>
      <c r="L1704" s="157">
        <v>163.89099999999999</v>
      </c>
      <c r="M1704" s="92" t="s">
        <v>2711</v>
      </c>
      <c r="N1704" s="157">
        <v>290556096.64663899</v>
      </c>
      <c r="O1704" s="92" t="s">
        <v>9060</v>
      </c>
    </row>
    <row r="1705" spans="1:15" ht="24" customHeight="1">
      <c r="A1705" s="92" t="s">
        <v>5349</v>
      </c>
      <c r="B1705" s="151" t="s">
        <v>1126</v>
      </c>
      <c r="C1705" s="151" t="s">
        <v>5350</v>
      </c>
      <c r="D1705" s="151" t="s">
        <v>1091</v>
      </c>
      <c r="E1705" s="152" t="s">
        <v>1096</v>
      </c>
      <c r="F1705" s="92" t="s">
        <v>5351</v>
      </c>
      <c r="G1705" s="92" t="s">
        <v>1093</v>
      </c>
      <c r="H1705" s="92" t="s">
        <v>9224</v>
      </c>
      <c r="I1705" s="92" t="s">
        <v>1093</v>
      </c>
      <c r="J1705" s="92" t="s">
        <v>9225</v>
      </c>
      <c r="K1705" s="92" t="s">
        <v>1093</v>
      </c>
      <c r="L1705" s="157">
        <v>163.09139999999999</v>
      </c>
      <c r="M1705" s="92" t="s">
        <v>2711</v>
      </c>
      <c r="N1705" s="157">
        <v>290556259.73803902</v>
      </c>
      <c r="O1705" s="92" t="s">
        <v>9060</v>
      </c>
    </row>
    <row r="1706" spans="1:15" ht="24" customHeight="1">
      <c r="A1706" s="92" t="s">
        <v>5352</v>
      </c>
      <c r="B1706" s="151" t="s">
        <v>1126</v>
      </c>
      <c r="C1706" s="151" t="s">
        <v>5353</v>
      </c>
      <c r="D1706" s="151" t="s">
        <v>1091</v>
      </c>
      <c r="E1706" s="152" t="s">
        <v>1096</v>
      </c>
      <c r="F1706" s="92" t="s">
        <v>2725</v>
      </c>
      <c r="G1706" s="92" t="s">
        <v>1093</v>
      </c>
      <c r="H1706" s="92" t="s">
        <v>9226</v>
      </c>
      <c r="I1706" s="92" t="s">
        <v>1093</v>
      </c>
      <c r="J1706" s="92" t="s">
        <v>9227</v>
      </c>
      <c r="K1706" s="92" t="s">
        <v>1093</v>
      </c>
      <c r="L1706" s="157">
        <v>161.69</v>
      </c>
      <c r="M1706" s="92" t="s">
        <v>2711</v>
      </c>
      <c r="N1706" s="157">
        <v>290556421.42803901</v>
      </c>
      <c r="O1706" s="92" t="s">
        <v>9060</v>
      </c>
    </row>
    <row r="1707" spans="1:15" ht="24" customHeight="1">
      <c r="A1707" s="92" t="s">
        <v>5354</v>
      </c>
      <c r="B1707" s="151" t="s">
        <v>1126</v>
      </c>
      <c r="C1707" s="151" t="s">
        <v>5355</v>
      </c>
      <c r="D1707" s="151" t="s">
        <v>1091</v>
      </c>
      <c r="E1707" s="152" t="s">
        <v>1195</v>
      </c>
      <c r="F1707" s="92" t="s">
        <v>5356</v>
      </c>
      <c r="G1707" s="92" t="s">
        <v>1093</v>
      </c>
      <c r="H1707" s="92" t="s">
        <v>9228</v>
      </c>
      <c r="I1707" s="92" t="s">
        <v>1093</v>
      </c>
      <c r="J1707" s="92" t="s">
        <v>9229</v>
      </c>
      <c r="K1707" s="92" t="s">
        <v>1093</v>
      </c>
      <c r="L1707" s="157">
        <v>160.89089834999999</v>
      </c>
      <c r="M1707" s="92" t="s">
        <v>2711</v>
      </c>
      <c r="N1707" s="157">
        <v>290556582.318937</v>
      </c>
      <c r="O1707" s="92" t="s">
        <v>9060</v>
      </c>
    </row>
    <row r="1708" spans="1:15" ht="24" customHeight="1">
      <c r="A1708" s="92" t="s">
        <v>5359</v>
      </c>
      <c r="B1708" s="151" t="s">
        <v>1126</v>
      </c>
      <c r="C1708" s="151" t="s">
        <v>5360</v>
      </c>
      <c r="D1708" s="151" t="s">
        <v>1091</v>
      </c>
      <c r="E1708" s="152" t="s">
        <v>1096</v>
      </c>
      <c r="F1708" s="92" t="s">
        <v>5361</v>
      </c>
      <c r="G1708" s="92" t="s">
        <v>1093</v>
      </c>
      <c r="H1708" s="92" t="s">
        <v>5931</v>
      </c>
      <c r="I1708" s="92" t="s">
        <v>1093</v>
      </c>
      <c r="J1708" s="92" t="s">
        <v>9230</v>
      </c>
      <c r="K1708" s="92" t="s">
        <v>1093</v>
      </c>
      <c r="L1708" s="157">
        <v>159.60911999999999</v>
      </c>
      <c r="M1708" s="92" t="s">
        <v>2711</v>
      </c>
      <c r="N1708" s="157">
        <v>290556741.92805701</v>
      </c>
      <c r="O1708" s="92" t="s">
        <v>9060</v>
      </c>
    </row>
    <row r="1709" spans="1:15" ht="24" customHeight="1">
      <c r="A1709" s="92" t="s">
        <v>5362</v>
      </c>
      <c r="B1709" s="151" t="s">
        <v>1126</v>
      </c>
      <c r="C1709" s="151" t="s">
        <v>5363</v>
      </c>
      <c r="D1709" s="151" t="s">
        <v>1091</v>
      </c>
      <c r="E1709" s="152" t="s">
        <v>1096</v>
      </c>
      <c r="F1709" s="92" t="s">
        <v>1796</v>
      </c>
      <c r="G1709" s="92" t="s">
        <v>1093</v>
      </c>
      <c r="H1709" s="92" t="s">
        <v>9231</v>
      </c>
      <c r="I1709" s="92" t="s">
        <v>1093</v>
      </c>
      <c r="J1709" s="92" t="s">
        <v>9232</v>
      </c>
      <c r="K1709" s="92" t="s">
        <v>1093</v>
      </c>
      <c r="L1709" s="157">
        <v>158.9</v>
      </c>
      <c r="M1709" s="92" t="s">
        <v>2711</v>
      </c>
      <c r="N1709" s="157">
        <v>290556900.82805699</v>
      </c>
      <c r="O1709" s="92" t="s">
        <v>9060</v>
      </c>
    </row>
    <row r="1710" spans="1:15" ht="24" customHeight="1">
      <c r="A1710" s="92" t="s">
        <v>5364</v>
      </c>
      <c r="B1710" s="151" t="s">
        <v>1089</v>
      </c>
      <c r="C1710" s="151" t="s">
        <v>4999</v>
      </c>
      <c r="D1710" s="151" t="s">
        <v>1091</v>
      </c>
      <c r="E1710" s="152" t="s">
        <v>1109</v>
      </c>
      <c r="F1710" s="92" t="s">
        <v>1796</v>
      </c>
      <c r="G1710" s="92" t="s">
        <v>1093</v>
      </c>
      <c r="H1710" s="92" t="s">
        <v>7974</v>
      </c>
      <c r="I1710" s="92" t="s">
        <v>1093</v>
      </c>
      <c r="J1710" s="92" t="s">
        <v>9233</v>
      </c>
      <c r="K1710" s="92" t="s">
        <v>1093</v>
      </c>
      <c r="L1710" s="157">
        <v>158.65</v>
      </c>
      <c r="M1710" s="92" t="s">
        <v>2711</v>
      </c>
      <c r="N1710" s="157">
        <v>290557059.47805703</v>
      </c>
      <c r="O1710" s="92" t="s">
        <v>9060</v>
      </c>
    </row>
    <row r="1711" spans="1:15" ht="24" customHeight="1">
      <c r="A1711" s="92" t="s">
        <v>5365</v>
      </c>
      <c r="B1711" s="151" t="s">
        <v>1126</v>
      </c>
      <c r="C1711" s="151" t="s">
        <v>5366</v>
      </c>
      <c r="D1711" s="151" t="s">
        <v>1091</v>
      </c>
      <c r="E1711" s="152" t="s">
        <v>1096</v>
      </c>
      <c r="F1711" s="92" t="s">
        <v>1157</v>
      </c>
      <c r="G1711" s="92" t="s">
        <v>1093</v>
      </c>
      <c r="H1711" s="92" t="s">
        <v>9234</v>
      </c>
      <c r="I1711" s="92" t="s">
        <v>1093</v>
      </c>
      <c r="J1711" s="92" t="s">
        <v>9235</v>
      </c>
      <c r="K1711" s="92" t="s">
        <v>1093</v>
      </c>
      <c r="L1711" s="157">
        <v>158.16</v>
      </c>
      <c r="M1711" s="92" t="s">
        <v>2711</v>
      </c>
      <c r="N1711" s="157">
        <v>290557217.63805699</v>
      </c>
      <c r="O1711" s="92" t="s">
        <v>9060</v>
      </c>
    </row>
    <row r="1712" spans="1:15" ht="36" customHeight="1">
      <c r="A1712" s="92" t="s">
        <v>5531</v>
      </c>
      <c r="B1712" s="151" t="s">
        <v>1101</v>
      </c>
      <c r="C1712" s="151" t="s">
        <v>5532</v>
      </c>
      <c r="D1712" s="151" t="s">
        <v>513</v>
      </c>
      <c r="E1712" s="152" t="s">
        <v>1096</v>
      </c>
      <c r="F1712" s="92" t="s">
        <v>9236</v>
      </c>
      <c r="G1712" s="92" t="s">
        <v>9237</v>
      </c>
      <c r="H1712" s="92" t="s">
        <v>9238</v>
      </c>
      <c r="I1712" s="92" t="s">
        <v>9239</v>
      </c>
      <c r="J1712" s="92" t="s">
        <v>9240</v>
      </c>
      <c r="K1712" s="92" t="s">
        <v>9241</v>
      </c>
      <c r="L1712" s="157">
        <v>156.78905596368</v>
      </c>
      <c r="M1712" s="92" t="s">
        <v>2711</v>
      </c>
      <c r="N1712" s="157">
        <v>290557374.427113</v>
      </c>
      <c r="O1712" s="92" t="s">
        <v>9060</v>
      </c>
    </row>
    <row r="1713" spans="1:15" ht="24" customHeight="1">
      <c r="A1713" s="92" t="s">
        <v>5370</v>
      </c>
      <c r="B1713" s="151" t="s">
        <v>1089</v>
      </c>
      <c r="C1713" s="151" t="s">
        <v>5371</v>
      </c>
      <c r="D1713" s="151" t="s">
        <v>1091</v>
      </c>
      <c r="E1713" s="152" t="s">
        <v>1109</v>
      </c>
      <c r="F1713" s="92" t="s">
        <v>1097</v>
      </c>
      <c r="G1713" s="92" t="s">
        <v>1093</v>
      </c>
      <c r="H1713" s="92" t="s">
        <v>9242</v>
      </c>
      <c r="I1713" s="92" t="s">
        <v>1093</v>
      </c>
      <c r="J1713" s="92" t="s">
        <v>9242</v>
      </c>
      <c r="K1713" s="92" t="s">
        <v>1093</v>
      </c>
      <c r="L1713" s="157">
        <v>156.72</v>
      </c>
      <c r="M1713" s="92" t="s">
        <v>2711</v>
      </c>
      <c r="N1713" s="157">
        <v>290557531.14711303</v>
      </c>
      <c r="O1713" s="92" t="s">
        <v>9060</v>
      </c>
    </row>
    <row r="1714" spans="1:15" ht="36" customHeight="1">
      <c r="A1714" s="92" t="s">
        <v>5372</v>
      </c>
      <c r="B1714" s="151" t="s">
        <v>1126</v>
      </c>
      <c r="C1714" s="151" t="s">
        <v>5373</v>
      </c>
      <c r="D1714" s="151" t="s">
        <v>1091</v>
      </c>
      <c r="E1714" s="152" t="s">
        <v>1096</v>
      </c>
      <c r="F1714" s="92" t="s">
        <v>1100</v>
      </c>
      <c r="G1714" s="92" t="s">
        <v>1093</v>
      </c>
      <c r="H1714" s="92" t="s">
        <v>9243</v>
      </c>
      <c r="I1714" s="92" t="s">
        <v>1093</v>
      </c>
      <c r="J1714" s="92" t="s">
        <v>9244</v>
      </c>
      <c r="K1714" s="92" t="s">
        <v>1093</v>
      </c>
      <c r="L1714" s="157">
        <v>155.07</v>
      </c>
      <c r="M1714" s="92" t="s">
        <v>2711</v>
      </c>
      <c r="N1714" s="157">
        <v>290557686.21711302</v>
      </c>
      <c r="O1714" s="92" t="s">
        <v>9060</v>
      </c>
    </row>
    <row r="1715" spans="1:15" ht="24" customHeight="1">
      <c r="A1715" s="92" t="s">
        <v>5375</v>
      </c>
      <c r="B1715" s="151" t="s">
        <v>1126</v>
      </c>
      <c r="C1715" s="151" t="s">
        <v>5376</v>
      </c>
      <c r="D1715" s="151" t="s">
        <v>1091</v>
      </c>
      <c r="E1715" s="152" t="s">
        <v>1096</v>
      </c>
      <c r="F1715" s="92" t="s">
        <v>2585</v>
      </c>
      <c r="G1715" s="92" t="s">
        <v>1093</v>
      </c>
      <c r="H1715" s="92" t="s">
        <v>9245</v>
      </c>
      <c r="I1715" s="92" t="s">
        <v>1093</v>
      </c>
      <c r="J1715" s="92" t="s">
        <v>9246</v>
      </c>
      <c r="K1715" s="92" t="s">
        <v>1093</v>
      </c>
      <c r="L1715" s="157">
        <v>154.77000000000001</v>
      </c>
      <c r="M1715" s="92" t="s">
        <v>2711</v>
      </c>
      <c r="N1715" s="157">
        <v>290557840.987113</v>
      </c>
      <c r="O1715" s="92" t="s">
        <v>9060</v>
      </c>
    </row>
    <row r="1716" spans="1:15" ht="24" customHeight="1">
      <c r="A1716" s="92" t="s">
        <v>5377</v>
      </c>
      <c r="B1716" s="151" t="s">
        <v>1126</v>
      </c>
      <c r="C1716" s="151" t="s">
        <v>5378</v>
      </c>
      <c r="D1716" s="151" t="s">
        <v>1091</v>
      </c>
      <c r="E1716" s="152" t="s">
        <v>1312</v>
      </c>
      <c r="F1716" s="92" t="s">
        <v>4868</v>
      </c>
      <c r="G1716" s="92" t="s">
        <v>1093</v>
      </c>
      <c r="H1716" s="92" t="s">
        <v>9247</v>
      </c>
      <c r="I1716" s="92" t="s">
        <v>1093</v>
      </c>
      <c r="J1716" s="92" t="s">
        <v>9248</v>
      </c>
      <c r="K1716" s="92" t="s">
        <v>1093</v>
      </c>
      <c r="L1716" s="157">
        <v>152.672</v>
      </c>
      <c r="M1716" s="92" t="s">
        <v>2711</v>
      </c>
      <c r="N1716" s="157">
        <v>290557993.65911299</v>
      </c>
      <c r="O1716" s="92" t="s">
        <v>9060</v>
      </c>
    </row>
    <row r="1717" spans="1:15" ht="24" customHeight="1">
      <c r="A1717" s="92" t="s">
        <v>5381</v>
      </c>
      <c r="B1717" s="151" t="s">
        <v>1126</v>
      </c>
      <c r="C1717" s="151" t="s">
        <v>5382</v>
      </c>
      <c r="D1717" s="151" t="s">
        <v>1091</v>
      </c>
      <c r="E1717" s="152" t="s">
        <v>1096</v>
      </c>
      <c r="F1717" s="92" t="s">
        <v>5383</v>
      </c>
      <c r="G1717" s="92" t="s">
        <v>1093</v>
      </c>
      <c r="H1717" s="92" t="s">
        <v>9249</v>
      </c>
      <c r="I1717" s="92" t="s">
        <v>1093</v>
      </c>
      <c r="J1717" s="92" t="s">
        <v>9250</v>
      </c>
      <c r="K1717" s="92" t="s">
        <v>1093</v>
      </c>
      <c r="L1717" s="157">
        <v>151.82060799999999</v>
      </c>
      <c r="M1717" s="92" t="s">
        <v>2711</v>
      </c>
      <c r="N1717" s="157">
        <v>290558145.47972101</v>
      </c>
      <c r="O1717" s="92" t="s">
        <v>9060</v>
      </c>
    </row>
    <row r="1718" spans="1:15" ht="36" customHeight="1">
      <c r="A1718" s="92" t="s">
        <v>5384</v>
      </c>
      <c r="B1718" s="151" t="s">
        <v>1089</v>
      </c>
      <c r="C1718" s="151" t="s">
        <v>5385</v>
      </c>
      <c r="D1718" s="151" t="s">
        <v>1091</v>
      </c>
      <c r="E1718" s="152" t="s">
        <v>1109</v>
      </c>
      <c r="F1718" s="92" t="s">
        <v>1097</v>
      </c>
      <c r="G1718" s="92" t="s">
        <v>1093</v>
      </c>
      <c r="H1718" s="92" t="s">
        <v>9251</v>
      </c>
      <c r="I1718" s="92" t="s">
        <v>1093</v>
      </c>
      <c r="J1718" s="92" t="s">
        <v>9251</v>
      </c>
      <c r="K1718" s="92" t="s">
        <v>1093</v>
      </c>
      <c r="L1718" s="157">
        <v>151.79</v>
      </c>
      <c r="M1718" s="92" t="s">
        <v>2711</v>
      </c>
      <c r="N1718" s="157">
        <v>290558297.26972097</v>
      </c>
      <c r="O1718" s="92" t="s">
        <v>9060</v>
      </c>
    </row>
    <row r="1719" spans="1:15" ht="36" customHeight="1">
      <c r="A1719" s="92" t="s">
        <v>5387</v>
      </c>
      <c r="B1719" s="151" t="s">
        <v>1126</v>
      </c>
      <c r="C1719" s="151" t="s">
        <v>5388</v>
      </c>
      <c r="D1719" s="151" t="s">
        <v>1091</v>
      </c>
      <c r="E1719" s="152" t="s">
        <v>1096</v>
      </c>
      <c r="F1719" s="92" t="s">
        <v>2499</v>
      </c>
      <c r="G1719" s="92" t="s">
        <v>1093</v>
      </c>
      <c r="H1719" s="92" t="s">
        <v>4324</v>
      </c>
      <c r="I1719" s="92" t="s">
        <v>1093</v>
      </c>
      <c r="J1719" s="92" t="s">
        <v>9252</v>
      </c>
      <c r="K1719" s="92" t="s">
        <v>1093</v>
      </c>
      <c r="L1719" s="157">
        <v>144.96</v>
      </c>
      <c r="M1719" s="92" t="s">
        <v>2711</v>
      </c>
      <c r="N1719" s="157">
        <v>290558442.22972101</v>
      </c>
      <c r="O1719" s="92" t="s">
        <v>9060</v>
      </c>
    </row>
    <row r="1720" spans="1:15" ht="24" customHeight="1">
      <c r="A1720" s="92" t="s">
        <v>5379</v>
      </c>
      <c r="B1720" s="151" t="s">
        <v>1089</v>
      </c>
      <c r="C1720" s="151" t="s">
        <v>4376</v>
      </c>
      <c r="D1720" s="151" t="s">
        <v>1095</v>
      </c>
      <c r="E1720" s="152" t="s">
        <v>1096</v>
      </c>
      <c r="F1720" s="92" t="s">
        <v>1712</v>
      </c>
      <c r="G1720" s="92" t="s">
        <v>1093</v>
      </c>
      <c r="H1720" s="92" t="s">
        <v>4205</v>
      </c>
      <c r="I1720" s="92" t="s">
        <v>1093</v>
      </c>
      <c r="J1720" s="92" t="s">
        <v>9253</v>
      </c>
      <c r="K1720" s="92" t="s">
        <v>1093</v>
      </c>
      <c r="L1720" s="157">
        <v>144</v>
      </c>
      <c r="M1720" s="92" t="s">
        <v>2711</v>
      </c>
      <c r="N1720" s="157">
        <v>290558586.22972101</v>
      </c>
      <c r="O1720" s="92" t="s">
        <v>9060</v>
      </c>
    </row>
    <row r="1721" spans="1:15" ht="24" customHeight="1">
      <c r="A1721" s="92" t="s">
        <v>5389</v>
      </c>
      <c r="B1721" s="151" t="s">
        <v>1126</v>
      </c>
      <c r="C1721" s="151" t="s">
        <v>5390</v>
      </c>
      <c r="D1721" s="151" t="s">
        <v>1091</v>
      </c>
      <c r="E1721" s="152" t="s">
        <v>1096</v>
      </c>
      <c r="F1721" s="92" t="s">
        <v>1605</v>
      </c>
      <c r="G1721" s="92" t="s">
        <v>1093</v>
      </c>
      <c r="H1721" s="92" t="s">
        <v>9254</v>
      </c>
      <c r="I1721" s="92" t="s">
        <v>1093</v>
      </c>
      <c r="J1721" s="92" t="s">
        <v>9255</v>
      </c>
      <c r="K1721" s="92" t="s">
        <v>1093</v>
      </c>
      <c r="L1721" s="157">
        <v>143.76</v>
      </c>
      <c r="M1721" s="92" t="s">
        <v>2711</v>
      </c>
      <c r="N1721" s="157">
        <v>290558729.989721</v>
      </c>
      <c r="O1721" s="92" t="s">
        <v>9060</v>
      </c>
    </row>
    <row r="1722" spans="1:15" ht="24" customHeight="1">
      <c r="A1722" s="92" t="s">
        <v>5395</v>
      </c>
      <c r="B1722" s="151" t="s">
        <v>1101</v>
      </c>
      <c r="C1722" s="151" t="s">
        <v>5396</v>
      </c>
      <c r="D1722" s="151" t="s">
        <v>513</v>
      </c>
      <c r="E1722" s="152" t="s">
        <v>1096</v>
      </c>
      <c r="F1722" s="92" t="s">
        <v>10064</v>
      </c>
      <c r="G1722" s="92" t="s">
        <v>534</v>
      </c>
      <c r="H1722" s="92" t="s">
        <v>9388</v>
      </c>
      <c r="I1722" s="92" t="s">
        <v>3393</v>
      </c>
      <c r="J1722" s="92" t="s">
        <v>10065</v>
      </c>
      <c r="K1722" s="92" t="s">
        <v>1217</v>
      </c>
      <c r="L1722" s="157">
        <v>140.5236815488</v>
      </c>
      <c r="M1722" s="92" t="s">
        <v>2711</v>
      </c>
      <c r="N1722" s="157">
        <v>290558870.513403</v>
      </c>
      <c r="O1722" s="92" t="s">
        <v>9060</v>
      </c>
    </row>
    <row r="1723" spans="1:15" ht="24" customHeight="1">
      <c r="A1723" s="92" t="s">
        <v>5392</v>
      </c>
      <c r="B1723" s="151" t="s">
        <v>1921</v>
      </c>
      <c r="C1723" s="151" t="s">
        <v>5393</v>
      </c>
      <c r="D1723" s="151" t="s">
        <v>1091</v>
      </c>
      <c r="E1723" s="152" t="s">
        <v>1109</v>
      </c>
      <c r="F1723" s="92" t="s">
        <v>5394</v>
      </c>
      <c r="G1723" s="92" t="s">
        <v>1093</v>
      </c>
      <c r="H1723" s="92" t="s">
        <v>9256</v>
      </c>
      <c r="I1723" s="92" t="s">
        <v>1093</v>
      </c>
      <c r="J1723" s="92" t="s">
        <v>9257</v>
      </c>
      <c r="K1723" s="92" t="s">
        <v>1093</v>
      </c>
      <c r="L1723" s="157">
        <v>139.27801344</v>
      </c>
      <c r="M1723" s="92" t="s">
        <v>2711</v>
      </c>
      <c r="N1723" s="157">
        <v>290559009.79141599</v>
      </c>
      <c r="O1723" s="92" t="s">
        <v>9060</v>
      </c>
    </row>
    <row r="1724" spans="1:15" ht="24" customHeight="1">
      <c r="A1724" s="92" t="s">
        <v>5807</v>
      </c>
      <c r="B1724" s="151" t="s">
        <v>1126</v>
      </c>
      <c r="C1724" s="151" t="s">
        <v>5808</v>
      </c>
      <c r="D1724" s="151" t="s">
        <v>513</v>
      </c>
      <c r="E1724" s="152" t="s">
        <v>1096</v>
      </c>
      <c r="F1724" s="92" t="s">
        <v>9258</v>
      </c>
      <c r="G1724" s="92" t="s">
        <v>1093</v>
      </c>
      <c r="H1724" s="92" t="s">
        <v>9259</v>
      </c>
      <c r="I1724" s="92" t="s">
        <v>1093</v>
      </c>
      <c r="J1724" s="92" t="s">
        <v>9260</v>
      </c>
      <c r="K1724" s="92" t="s">
        <v>1093</v>
      </c>
      <c r="L1724" s="157">
        <v>137.22834521999999</v>
      </c>
      <c r="M1724" s="92" t="s">
        <v>2711</v>
      </c>
      <c r="N1724" s="157">
        <v>290559147.01976103</v>
      </c>
      <c r="O1724" s="92" t="s">
        <v>9060</v>
      </c>
    </row>
    <row r="1725" spans="1:15" ht="24" customHeight="1">
      <c r="A1725" s="92" t="s">
        <v>5407</v>
      </c>
      <c r="B1725" s="151" t="s">
        <v>1558</v>
      </c>
      <c r="C1725" s="151" t="s">
        <v>5408</v>
      </c>
      <c r="D1725" s="151" t="s">
        <v>1091</v>
      </c>
      <c r="E1725" s="152" t="s">
        <v>1137</v>
      </c>
      <c r="F1725" s="92" t="s">
        <v>5409</v>
      </c>
      <c r="G1725" s="92" t="s">
        <v>1093</v>
      </c>
      <c r="H1725" s="92" t="s">
        <v>8096</v>
      </c>
      <c r="I1725" s="92" t="s">
        <v>1093</v>
      </c>
      <c r="J1725" s="92" t="s">
        <v>9261</v>
      </c>
      <c r="K1725" s="92" t="s">
        <v>1093</v>
      </c>
      <c r="L1725" s="157">
        <v>136.125</v>
      </c>
      <c r="M1725" s="92" t="s">
        <v>2711</v>
      </c>
      <c r="N1725" s="157">
        <v>290559283.14476103</v>
      </c>
      <c r="O1725" s="92" t="s">
        <v>9060</v>
      </c>
    </row>
    <row r="1726" spans="1:15" ht="24" customHeight="1">
      <c r="A1726" s="92" t="s">
        <v>5397</v>
      </c>
      <c r="B1726" s="151" t="s">
        <v>1126</v>
      </c>
      <c r="C1726" s="151" t="s">
        <v>5398</v>
      </c>
      <c r="D1726" s="151" t="s">
        <v>513</v>
      </c>
      <c r="E1726" s="152" t="s">
        <v>1096</v>
      </c>
      <c r="F1726" s="92" t="s">
        <v>9262</v>
      </c>
      <c r="G1726" s="92" t="s">
        <v>1093</v>
      </c>
      <c r="H1726" s="92" t="s">
        <v>9263</v>
      </c>
      <c r="I1726" s="92" t="s">
        <v>1093</v>
      </c>
      <c r="J1726" s="92" t="s">
        <v>9264</v>
      </c>
      <c r="K1726" s="92" t="s">
        <v>1093</v>
      </c>
      <c r="L1726" s="157">
        <v>135.95946875000001</v>
      </c>
      <c r="M1726" s="92" t="s">
        <v>2711</v>
      </c>
      <c r="N1726" s="157">
        <v>290559419.10422999</v>
      </c>
      <c r="O1726" s="92" t="s">
        <v>9060</v>
      </c>
    </row>
    <row r="1727" spans="1:15" ht="36" customHeight="1">
      <c r="A1727" s="92" t="s">
        <v>5400</v>
      </c>
      <c r="B1727" s="151" t="s">
        <v>1126</v>
      </c>
      <c r="C1727" s="151" t="s">
        <v>5401</v>
      </c>
      <c r="D1727" s="151" t="s">
        <v>1091</v>
      </c>
      <c r="E1727" s="152" t="s">
        <v>1096</v>
      </c>
      <c r="F1727" s="92" t="s">
        <v>1605</v>
      </c>
      <c r="G1727" s="92" t="s">
        <v>1093</v>
      </c>
      <c r="H1727" s="92" t="s">
        <v>9265</v>
      </c>
      <c r="I1727" s="92" t="s">
        <v>1093</v>
      </c>
      <c r="J1727" s="92" t="s">
        <v>9266</v>
      </c>
      <c r="K1727" s="92" t="s">
        <v>1093</v>
      </c>
      <c r="L1727" s="157">
        <v>133.38</v>
      </c>
      <c r="M1727" s="92" t="s">
        <v>2711</v>
      </c>
      <c r="N1727" s="157">
        <v>290559552.48422998</v>
      </c>
      <c r="O1727" s="92" t="s">
        <v>9060</v>
      </c>
    </row>
    <row r="1728" spans="1:15" ht="24" customHeight="1">
      <c r="A1728" s="92" t="s">
        <v>5391</v>
      </c>
      <c r="B1728" s="151" t="s">
        <v>1089</v>
      </c>
      <c r="C1728" s="151" t="s">
        <v>5346</v>
      </c>
      <c r="D1728" s="151" t="s">
        <v>1095</v>
      </c>
      <c r="E1728" s="152" t="s">
        <v>1109</v>
      </c>
      <c r="F1728" s="92" t="s">
        <v>1100</v>
      </c>
      <c r="G1728" s="92" t="s">
        <v>1093</v>
      </c>
      <c r="H1728" s="92" t="s">
        <v>9267</v>
      </c>
      <c r="I1728" s="92" t="s">
        <v>1093</v>
      </c>
      <c r="J1728" s="92" t="s">
        <v>9268</v>
      </c>
      <c r="K1728" s="92" t="s">
        <v>1093</v>
      </c>
      <c r="L1728" s="157">
        <v>133.29</v>
      </c>
      <c r="M1728" s="92" t="s">
        <v>2711</v>
      </c>
      <c r="N1728" s="157">
        <v>290559685.77423</v>
      </c>
      <c r="O1728" s="92" t="s">
        <v>9060</v>
      </c>
    </row>
    <row r="1729" spans="1:15" ht="24" customHeight="1">
      <c r="A1729" s="92" t="s">
        <v>5402</v>
      </c>
      <c r="B1729" s="151" t="s">
        <v>1126</v>
      </c>
      <c r="C1729" s="151" t="s">
        <v>5403</v>
      </c>
      <c r="D1729" s="151" t="s">
        <v>513</v>
      </c>
      <c r="E1729" s="152" t="s">
        <v>1096</v>
      </c>
      <c r="F1729" s="92" t="s">
        <v>5404</v>
      </c>
      <c r="G1729" s="92" t="s">
        <v>1093</v>
      </c>
      <c r="H1729" s="92" t="s">
        <v>9269</v>
      </c>
      <c r="I1729" s="92" t="s">
        <v>1093</v>
      </c>
      <c r="J1729" s="92" t="s">
        <v>9270</v>
      </c>
      <c r="K1729" s="92" t="s">
        <v>1093</v>
      </c>
      <c r="L1729" s="157">
        <v>132.49061639999999</v>
      </c>
      <c r="M1729" s="92" t="s">
        <v>2711</v>
      </c>
      <c r="N1729" s="157">
        <v>290559818.26484603</v>
      </c>
      <c r="O1729" s="92" t="s">
        <v>9060</v>
      </c>
    </row>
    <row r="1730" spans="1:15" ht="24" customHeight="1">
      <c r="A1730" s="92" t="s">
        <v>5405</v>
      </c>
      <c r="B1730" s="151" t="s">
        <v>1126</v>
      </c>
      <c r="C1730" s="151" t="s">
        <v>5406</v>
      </c>
      <c r="D1730" s="151" t="s">
        <v>1091</v>
      </c>
      <c r="E1730" s="152" t="s">
        <v>1096</v>
      </c>
      <c r="F1730" s="92" t="s">
        <v>1520</v>
      </c>
      <c r="G1730" s="92" t="s">
        <v>1093</v>
      </c>
      <c r="H1730" s="92" t="s">
        <v>5806</v>
      </c>
      <c r="I1730" s="92" t="s">
        <v>1093</v>
      </c>
      <c r="J1730" s="92" t="s">
        <v>9271</v>
      </c>
      <c r="K1730" s="92" t="s">
        <v>1093</v>
      </c>
      <c r="L1730" s="157">
        <v>131.52000000000001</v>
      </c>
      <c r="M1730" s="92" t="s">
        <v>2711</v>
      </c>
      <c r="N1730" s="157">
        <v>290559949.78484601</v>
      </c>
      <c r="O1730" s="92" t="s">
        <v>9060</v>
      </c>
    </row>
    <row r="1731" spans="1:15" ht="24" customHeight="1">
      <c r="A1731" s="92" t="s">
        <v>1055</v>
      </c>
      <c r="B1731" s="151" t="s">
        <v>1126</v>
      </c>
      <c r="C1731" s="151" t="s">
        <v>495</v>
      </c>
      <c r="D1731" s="151" t="s">
        <v>1127</v>
      </c>
      <c r="E1731" s="152" t="s">
        <v>254</v>
      </c>
      <c r="F1731" s="92" t="s">
        <v>1056</v>
      </c>
      <c r="G1731" s="92" t="s">
        <v>1093</v>
      </c>
      <c r="H1731" s="92" t="s">
        <v>6935</v>
      </c>
      <c r="I1731" s="92" t="s">
        <v>1093</v>
      </c>
      <c r="J1731" s="92" t="s">
        <v>9272</v>
      </c>
      <c r="K1731" s="92" t="s">
        <v>1093</v>
      </c>
      <c r="L1731" s="157">
        <v>131.45338599499999</v>
      </c>
      <c r="M1731" s="92" t="s">
        <v>2711</v>
      </c>
      <c r="N1731" s="157">
        <v>290560081.23823202</v>
      </c>
      <c r="O1731" s="92" t="s">
        <v>9060</v>
      </c>
    </row>
    <row r="1732" spans="1:15" ht="24" customHeight="1">
      <c r="A1732" s="92" t="s">
        <v>5411</v>
      </c>
      <c r="B1732" s="151" t="s">
        <v>1126</v>
      </c>
      <c r="C1732" s="151" t="s">
        <v>5412</v>
      </c>
      <c r="D1732" s="151" t="s">
        <v>1091</v>
      </c>
      <c r="E1732" s="152" t="s">
        <v>1096</v>
      </c>
      <c r="F1732" s="92" t="s">
        <v>2710</v>
      </c>
      <c r="G1732" s="92" t="s">
        <v>1093</v>
      </c>
      <c r="H1732" s="92" t="s">
        <v>9273</v>
      </c>
      <c r="I1732" s="92" t="s">
        <v>1093</v>
      </c>
      <c r="J1732" s="92" t="s">
        <v>9274</v>
      </c>
      <c r="K1732" s="92" t="s">
        <v>1093</v>
      </c>
      <c r="L1732" s="157">
        <v>131</v>
      </c>
      <c r="M1732" s="92" t="s">
        <v>2711</v>
      </c>
      <c r="N1732" s="157">
        <v>290560212.23823202</v>
      </c>
      <c r="O1732" s="92" t="s">
        <v>9060</v>
      </c>
    </row>
    <row r="1733" spans="1:15" ht="24" customHeight="1">
      <c r="A1733" s="92" t="s">
        <v>5437</v>
      </c>
      <c r="B1733" s="151" t="s">
        <v>1101</v>
      </c>
      <c r="C1733" s="151" t="s">
        <v>5438</v>
      </c>
      <c r="D1733" s="151" t="s">
        <v>513</v>
      </c>
      <c r="E1733" s="152" t="s">
        <v>1096</v>
      </c>
      <c r="F1733" s="92" t="s">
        <v>9275</v>
      </c>
      <c r="G1733" s="92" t="s">
        <v>534</v>
      </c>
      <c r="H1733" s="92" t="s">
        <v>4627</v>
      </c>
      <c r="I1733" s="92" t="s">
        <v>1901</v>
      </c>
      <c r="J1733" s="92" t="s">
        <v>9276</v>
      </c>
      <c r="K1733" s="92" t="s">
        <v>1217</v>
      </c>
      <c r="L1733" s="157">
        <v>130.50686239199999</v>
      </c>
      <c r="M1733" s="92" t="s">
        <v>2711</v>
      </c>
      <c r="N1733" s="157">
        <v>290560342.745094</v>
      </c>
      <c r="O1733" s="92" t="s">
        <v>9060</v>
      </c>
    </row>
    <row r="1734" spans="1:15" ht="24" customHeight="1">
      <c r="A1734" s="92" t="s">
        <v>5413</v>
      </c>
      <c r="B1734" s="151" t="s">
        <v>1089</v>
      </c>
      <c r="C1734" s="151" t="s">
        <v>5414</v>
      </c>
      <c r="D1734" s="151" t="s">
        <v>1091</v>
      </c>
      <c r="E1734" s="152" t="s">
        <v>5063</v>
      </c>
      <c r="F1734" s="92" t="s">
        <v>1712</v>
      </c>
      <c r="G1734" s="92" t="s">
        <v>1093</v>
      </c>
      <c r="H1734" s="92" t="s">
        <v>9277</v>
      </c>
      <c r="I1734" s="92" t="s">
        <v>1093</v>
      </c>
      <c r="J1734" s="92" t="s">
        <v>9278</v>
      </c>
      <c r="K1734" s="92" t="s">
        <v>1093</v>
      </c>
      <c r="L1734" s="157">
        <v>129.6</v>
      </c>
      <c r="M1734" s="92" t="s">
        <v>2711</v>
      </c>
      <c r="N1734" s="157">
        <v>290560472.34509403</v>
      </c>
      <c r="O1734" s="92" t="s">
        <v>9060</v>
      </c>
    </row>
    <row r="1735" spans="1:15" ht="24" customHeight="1">
      <c r="A1735" s="92" t="s">
        <v>5399</v>
      </c>
      <c r="B1735" s="151" t="s">
        <v>1089</v>
      </c>
      <c r="C1735" s="151" t="s">
        <v>5146</v>
      </c>
      <c r="D1735" s="151" t="s">
        <v>1095</v>
      </c>
      <c r="E1735" s="152" t="s">
        <v>1109</v>
      </c>
      <c r="F1735" s="92" t="s">
        <v>1157</v>
      </c>
      <c r="G1735" s="92" t="s">
        <v>1093</v>
      </c>
      <c r="H1735" s="92" t="s">
        <v>9279</v>
      </c>
      <c r="I1735" s="92" t="s">
        <v>1093</v>
      </c>
      <c r="J1735" s="92" t="s">
        <v>9280</v>
      </c>
      <c r="K1735" s="92" t="s">
        <v>1093</v>
      </c>
      <c r="L1735" s="157">
        <v>127.52</v>
      </c>
      <c r="M1735" s="92" t="s">
        <v>2711</v>
      </c>
      <c r="N1735" s="157">
        <v>290560599.86509401</v>
      </c>
      <c r="O1735" s="92" t="s">
        <v>9060</v>
      </c>
    </row>
    <row r="1736" spans="1:15" ht="24" customHeight="1">
      <c r="A1736" s="92" t="s">
        <v>5415</v>
      </c>
      <c r="B1736" s="151" t="s">
        <v>1089</v>
      </c>
      <c r="C1736" s="151" t="s">
        <v>5265</v>
      </c>
      <c r="D1736" s="151" t="s">
        <v>1091</v>
      </c>
      <c r="E1736" s="152" t="s">
        <v>1109</v>
      </c>
      <c r="F1736" s="92" t="s">
        <v>1119</v>
      </c>
      <c r="G1736" s="92" t="s">
        <v>1093</v>
      </c>
      <c r="H1736" s="92" t="s">
        <v>9119</v>
      </c>
      <c r="I1736" s="92" t="s">
        <v>1093</v>
      </c>
      <c r="J1736" s="92" t="s">
        <v>9281</v>
      </c>
      <c r="K1736" s="92" t="s">
        <v>1093</v>
      </c>
      <c r="L1736" s="157">
        <v>127.5</v>
      </c>
      <c r="M1736" s="92" t="s">
        <v>2711</v>
      </c>
      <c r="N1736" s="157">
        <v>290560727.36509401</v>
      </c>
      <c r="O1736" s="92" t="s">
        <v>9060</v>
      </c>
    </row>
    <row r="1737" spans="1:15" ht="24" customHeight="1">
      <c r="A1737" s="92" t="s">
        <v>5416</v>
      </c>
      <c r="B1737" s="151" t="s">
        <v>1089</v>
      </c>
      <c r="C1737" s="151" t="s">
        <v>5084</v>
      </c>
      <c r="D1737" s="151" t="s">
        <v>1091</v>
      </c>
      <c r="E1737" s="152" t="s">
        <v>1160</v>
      </c>
      <c r="F1737" s="92" t="s">
        <v>3862</v>
      </c>
      <c r="G1737" s="92" t="s">
        <v>1093</v>
      </c>
      <c r="H1737" s="92" t="s">
        <v>6591</v>
      </c>
      <c r="I1737" s="92" t="s">
        <v>1093</v>
      </c>
      <c r="J1737" s="92" t="s">
        <v>7182</v>
      </c>
      <c r="K1737" s="92" t="s">
        <v>1093</v>
      </c>
      <c r="L1737" s="157">
        <v>123.86</v>
      </c>
      <c r="M1737" s="92" t="s">
        <v>2711</v>
      </c>
      <c r="N1737" s="157">
        <v>290560851.22509402</v>
      </c>
      <c r="O1737" s="92" t="s">
        <v>9060</v>
      </c>
    </row>
    <row r="1738" spans="1:15" ht="24" customHeight="1">
      <c r="A1738" s="92" t="s">
        <v>5417</v>
      </c>
      <c r="B1738" s="151" t="s">
        <v>1126</v>
      </c>
      <c r="C1738" s="151" t="s">
        <v>5418</v>
      </c>
      <c r="D1738" s="151" t="s">
        <v>1091</v>
      </c>
      <c r="E1738" s="152" t="s">
        <v>1096</v>
      </c>
      <c r="F1738" s="92" t="s">
        <v>3382</v>
      </c>
      <c r="G1738" s="92" t="s">
        <v>1093</v>
      </c>
      <c r="H1738" s="92" t="s">
        <v>9282</v>
      </c>
      <c r="I1738" s="92" t="s">
        <v>1093</v>
      </c>
      <c r="J1738" s="92" t="s">
        <v>5461</v>
      </c>
      <c r="K1738" s="92" t="s">
        <v>1093</v>
      </c>
      <c r="L1738" s="157">
        <v>123.84</v>
      </c>
      <c r="M1738" s="92" t="s">
        <v>2711</v>
      </c>
      <c r="N1738" s="157">
        <v>290560975.06509399</v>
      </c>
      <c r="O1738" s="92" t="s">
        <v>9060</v>
      </c>
    </row>
    <row r="1739" spans="1:15" ht="36" customHeight="1">
      <c r="A1739" s="92" t="s">
        <v>5419</v>
      </c>
      <c r="B1739" s="151" t="s">
        <v>1126</v>
      </c>
      <c r="C1739" s="151" t="s">
        <v>5420</v>
      </c>
      <c r="D1739" s="151" t="s">
        <v>1091</v>
      </c>
      <c r="E1739" s="152" t="s">
        <v>1096</v>
      </c>
      <c r="F1739" s="92" t="s">
        <v>9283</v>
      </c>
      <c r="G1739" s="92" t="s">
        <v>1093</v>
      </c>
      <c r="H1739" s="92" t="s">
        <v>9284</v>
      </c>
      <c r="I1739" s="92" t="s">
        <v>1093</v>
      </c>
      <c r="J1739" s="92" t="s">
        <v>9285</v>
      </c>
      <c r="K1739" s="92" t="s">
        <v>1093</v>
      </c>
      <c r="L1739" s="157">
        <v>122.391806</v>
      </c>
      <c r="M1739" s="92" t="s">
        <v>2711</v>
      </c>
      <c r="N1739" s="157">
        <v>290561097.4569</v>
      </c>
      <c r="O1739" s="92" t="s">
        <v>9060</v>
      </c>
    </row>
    <row r="1740" spans="1:15" ht="24" customHeight="1">
      <c r="A1740" s="92" t="s">
        <v>5424</v>
      </c>
      <c r="B1740" s="151" t="s">
        <v>1126</v>
      </c>
      <c r="C1740" s="151" t="s">
        <v>5425</v>
      </c>
      <c r="D1740" s="151" t="s">
        <v>1091</v>
      </c>
      <c r="E1740" s="152" t="s">
        <v>1096</v>
      </c>
      <c r="F1740" s="92" t="s">
        <v>2479</v>
      </c>
      <c r="G1740" s="92" t="s">
        <v>1093</v>
      </c>
      <c r="H1740" s="92" t="s">
        <v>9286</v>
      </c>
      <c r="I1740" s="92" t="s">
        <v>1093</v>
      </c>
      <c r="J1740" s="92" t="s">
        <v>9287</v>
      </c>
      <c r="K1740" s="92" t="s">
        <v>1093</v>
      </c>
      <c r="L1740" s="157">
        <v>118.8</v>
      </c>
      <c r="M1740" s="92" t="s">
        <v>2711</v>
      </c>
      <c r="N1740" s="157">
        <v>290561216.25690001</v>
      </c>
      <c r="O1740" s="92" t="s">
        <v>9060</v>
      </c>
    </row>
    <row r="1741" spans="1:15" ht="24" customHeight="1">
      <c r="A1741" s="92" t="s">
        <v>5426</v>
      </c>
      <c r="B1741" s="151" t="s">
        <v>1126</v>
      </c>
      <c r="C1741" s="151" t="s">
        <v>5427</v>
      </c>
      <c r="D1741" s="151" t="s">
        <v>1091</v>
      </c>
      <c r="E1741" s="152" t="s">
        <v>1096</v>
      </c>
      <c r="F1741" s="92" t="s">
        <v>2479</v>
      </c>
      <c r="G1741" s="92" t="s">
        <v>1093</v>
      </c>
      <c r="H1741" s="92" t="s">
        <v>9288</v>
      </c>
      <c r="I1741" s="92" t="s">
        <v>1093</v>
      </c>
      <c r="J1741" s="92" t="s">
        <v>9289</v>
      </c>
      <c r="K1741" s="92" t="s">
        <v>1093</v>
      </c>
      <c r="L1741" s="157">
        <v>118.32</v>
      </c>
      <c r="M1741" s="92" t="s">
        <v>2711</v>
      </c>
      <c r="N1741" s="157">
        <v>290561334.57690001</v>
      </c>
      <c r="O1741" s="92" t="s">
        <v>9060</v>
      </c>
    </row>
    <row r="1742" spans="1:15" ht="24" customHeight="1">
      <c r="A1742" s="92" t="s">
        <v>5428</v>
      </c>
      <c r="B1742" s="151" t="s">
        <v>1126</v>
      </c>
      <c r="C1742" s="151" t="s">
        <v>5429</v>
      </c>
      <c r="D1742" s="151" t="s">
        <v>1091</v>
      </c>
      <c r="E1742" s="152" t="s">
        <v>1096</v>
      </c>
      <c r="F1742" s="92" t="s">
        <v>5351</v>
      </c>
      <c r="G1742" s="92" t="s">
        <v>1093</v>
      </c>
      <c r="H1742" s="92" t="s">
        <v>9290</v>
      </c>
      <c r="I1742" s="92" t="s">
        <v>1093</v>
      </c>
      <c r="J1742" s="92" t="s">
        <v>9291</v>
      </c>
      <c r="K1742" s="92" t="s">
        <v>1093</v>
      </c>
      <c r="L1742" s="157">
        <v>117.7056</v>
      </c>
      <c r="M1742" s="92" t="s">
        <v>2711</v>
      </c>
      <c r="N1742" s="157">
        <v>290561452.28250003</v>
      </c>
      <c r="O1742" s="92" t="s">
        <v>9060</v>
      </c>
    </row>
    <row r="1743" spans="1:15" ht="24" customHeight="1">
      <c r="A1743" s="92" t="s">
        <v>5422</v>
      </c>
      <c r="B1743" s="151" t="s">
        <v>1126</v>
      </c>
      <c r="C1743" s="151" t="s">
        <v>5423</v>
      </c>
      <c r="D1743" s="151" t="s">
        <v>1091</v>
      </c>
      <c r="E1743" s="152" t="s">
        <v>1096</v>
      </c>
      <c r="F1743" s="92" t="s">
        <v>9292</v>
      </c>
      <c r="G1743" s="92" t="s">
        <v>1093</v>
      </c>
      <c r="H1743" s="92" t="s">
        <v>3375</v>
      </c>
      <c r="I1743" s="92" t="s">
        <v>1093</v>
      </c>
      <c r="J1743" s="92" t="s">
        <v>9293</v>
      </c>
      <c r="K1743" s="92" t="s">
        <v>1093</v>
      </c>
      <c r="L1743" s="157">
        <v>117.6689016</v>
      </c>
      <c r="M1743" s="92" t="s">
        <v>2711</v>
      </c>
      <c r="N1743" s="157">
        <v>290561569.95140201</v>
      </c>
      <c r="O1743" s="92" t="s">
        <v>9060</v>
      </c>
    </row>
    <row r="1744" spans="1:15" ht="24" customHeight="1">
      <c r="A1744" s="92" t="s">
        <v>5433</v>
      </c>
      <c r="B1744" s="151" t="s">
        <v>1126</v>
      </c>
      <c r="C1744" s="151" t="s">
        <v>5434</v>
      </c>
      <c r="D1744" s="151" t="s">
        <v>1091</v>
      </c>
      <c r="E1744" s="152" t="s">
        <v>1225</v>
      </c>
      <c r="F1744" s="92" t="s">
        <v>5435</v>
      </c>
      <c r="G1744" s="92" t="s">
        <v>1093</v>
      </c>
      <c r="H1744" s="92" t="s">
        <v>9294</v>
      </c>
      <c r="I1744" s="92" t="s">
        <v>1093</v>
      </c>
      <c r="J1744" s="92" t="s">
        <v>9295</v>
      </c>
      <c r="K1744" s="92" t="s">
        <v>1093</v>
      </c>
      <c r="L1744" s="157">
        <v>116.21347425</v>
      </c>
      <c r="M1744" s="92" t="s">
        <v>2711</v>
      </c>
      <c r="N1744" s="157">
        <v>290561686.16487598</v>
      </c>
      <c r="O1744" s="92" t="s">
        <v>9060</v>
      </c>
    </row>
    <row r="1745" spans="1:15" ht="24" customHeight="1">
      <c r="A1745" s="92" t="s">
        <v>5430</v>
      </c>
      <c r="B1745" s="151" t="s">
        <v>1921</v>
      </c>
      <c r="C1745" s="151" t="s">
        <v>5431</v>
      </c>
      <c r="D1745" s="151" t="s">
        <v>1091</v>
      </c>
      <c r="E1745" s="152" t="s">
        <v>1109</v>
      </c>
      <c r="F1745" s="92" t="s">
        <v>7990</v>
      </c>
      <c r="G1745" s="92" t="s">
        <v>1093</v>
      </c>
      <c r="H1745" s="92" t="s">
        <v>9296</v>
      </c>
      <c r="I1745" s="92" t="s">
        <v>1093</v>
      </c>
      <c r="J1745" s="92" t="s">
        <v>9297</v>
      </c>
      <c r="K1745" s="92" t="s">
        <v>1093</v>
      </c>
      <c r="L1745" s="157">
        <v>116.00768228</v>
      </c>
      <c r="M1745" s="92" t="s">
        <v>2711</v>
      </c>
      <c r="N1745" s="157">
        <v>290561802.17255801</v>
      </c>
      <c r="O1745" s="92" t="s">
        <v>9060</v>
      </c>
    </row>
    <row r="1746" spans="1:15" ht="24" customHeight="1">
      <c r="A1746" s="92" t="s">
        <v>587</v>
      </c>
      <c r="B1746" s="151" t="s">
        <v>1101</v>
      </c>
      <c r="C1746" s="151" t="s">
        <v>588</v>
      </c>
      <c r="D1746" s="151" t="s">
        <v>513</v>
      </c>
      <c r="E1746" s="152" t="s">
        <v>1096</v>
      </c>
      <c r="F1746" s="92" t="s">
        <v>589</v>
      </c>
      <c r="G1746" s="92" t="s">
        <v>534</v>
      </c>
      <c r="H1746" s="92" t="s">
        <v>9298</v>
      </c>
      <c r="I1746" s="92" t="s">
        <v>9299</v>
      </c>
      <c r="J1746" s="92" t="s">
        <v>9300</v>
      </c>
      <c r="K1746" s="92" t="s">
        <v>1217</v>
      </c>
      <c r="L1746" s="157">
        <v>115.8922472295952</v>
      </c>
      <c r="M1746" s="92" t="s">
        <v>2711</v>
      </c>
      <c r="N1746" s="157">
        <v>290561918.06480497</v>
      </c>
      <c r="O1746" s="92" t="s">
        <v>9060</v>
      </c>
    </row>
    <row r="1747" spans="1:15" ht="24" customHeight="1">
      <c r="A1747" s="92" t="s">
        <v>5443</v>
      </c>
      <c r="B1747" s="151" t="s">
        <v>1126</v>
      </c>
      <c r="C1747" s="151" t="s">
        <v>5444</v>
      </c>
      <c r="D1747" s="151" t="s">
        <v>1091</v>
      </c>
      <c r="E1747" s="152" t="s">
        <v>1096</v>
      </c>
      <c r="F1747" s="92" t="s">
        <v>5445</v>
      </c>
      <c r="G1747" s="92" t="s">
        <v>1093</v>
      </c>
      <c r="H1747" s="92" t="s">
        <v>5669</v>
      </c>
      <c r="I1747" s="92" t="s">
        <v>1093</v>
      </c>
      <c r="J1747" s="92" t="s">
        <v>9301</v>
      </c>
      <c r="K1747" s="92" t="s">
        <v>1093</v>
      </c>
      <c r="L1747" s="157">
        <v>111.72</v>
      </c>
      <c r="M1747" s="92" t="s">
        <v>2711</v>
      </c>
      <c r="N1747" s="157">
        <v>290562029.784805</v>
      </c>
      <c r="O1747" s="92" t="s">
        <v>9060</v>
      </c>
    </row>
    <row r="1748" spans="1:15" ht="24" customHeight="1">
      <c r="A1748" s="92" t="s">
        <v>5447</v>
      </c>
      <c r="B1748" s="151" t="s">
        <v>1126</v>
      </c>
      <c r="C1748" s="151" t="s">
        <v>5448</v>
      </c>
      <c r="D1748" s="151" t="s">
        <v>1091</v>
      </c>
      <c r="E1748" s="152" t="s">
        <v>1096</v>
      </c>
      <c r="F1748" s="92" t="s">
        <v>3634</v>
      </c>
      <c r="G1748" s="92" t="s">
        <v>1093</v>
      </c>
      <c r="H1748" s="92" t="s">
        <v>5974</v>
      </c>
      <c r="I1748" s="92" t="s">
        <v>1093</v>
      </c>
      <c r="J1748" s="92" t="s">
        <v>9302</v>
      </c>
      <c r="K1748" s="92" t="s">
        <v>1093</v>
      </c>
      <c r="L1748" s="157">
        <v>111</v>
      </c>
      <c r="M1748" s="92" t="s">
        <v>2711</v>
      </c>
      <c r="N1748" s="157">
        <v>290562140.784805</v>
      </c>
      <c r="O1748" s="92" t="s">
        <v>9060</v>
      </c>
    </row>
    <row r="1749" spans="1:15" ht="24" customHeight="1">
      <c r="A1749" s="92" t="s">
        <v>5449</v>
      </c>
      <c r="B1749" s="151" t="s">
        <v>1126</v>
      </c>
      <c r="C1749" s="151" t="s">
        <v>5450</v>
      </c>
      <c r="D1749" s="151" t="s">
        <v>1091</v>
      </c>
      <c r="E1749" s="152" t="s">
        <v>1429</v>
      </c>
      <c r="F1749" s="92" t="s">
        <v>5451</v>
      </c>
      <c r="G1749" s="92" t="s">
        <v>1093</v>
      </c>
      <c r="H1749" s="92" t="s">
        <v>9303</v>
      </c>
      <c r="I1749" s="92" t="s">
        <v>1093</v>
      </c>
      <c r="J1749" s="92" t="s">
        <v>9304</v>
      </c>
      <c r="K1749" s="92" t="s">
        <v>1093</v>
      </c>
      <c r="L1749" s="157">
        <v>110.67376992</v>
      </c>
      <c r="M1749" s="92" t="s">
        <v>2711</v>
      </c>
      <c r="N1749" s="157">
        <v>290562251.45857501</v>
      </c>
      <c r="O1749" s="92" t="s">
        <v>9060</v>
      </c>
    </row>
    <row r="1750" spans="1:15" ht="36" customHeight="1">
      <c r="A1750" s="92" t="s">
        <v>5454</v>
      </c>
      <c r="B1750" s="151" t="s">
        <v>1126</v>
      </c>
      <c r="C1750" s="151" t="s">
        <v>5455</v>
      </c>
      <c r="D1750" s="151" t="s">
        <v>513</v>
      </c>
      <c r="E1750" s="152" t="s">
        <v>1195</v>
      </c>
      <c r="F1750" s="92" t="s">
        <v>5456</v>
      </c>
      <c r="G1750" s="92" t="s">
        <v>1093</v>
      </c>
      <c r="H1750" s="92" t="s">
        <v>9305</v>
      </c>
      <c r="I1750" s="92" t="s">
        <v>1093</v>
      </c>
      <c r="J1750" s="92" t="s">
        <v>9306</v>
      </c>
      <c r="K1750" s="92" t="s">
        <v>1093</v>
      </c>
      <c r="L1750" s="157">
        <v>109.66956</v>
      </c>
      <c r="M1750" s="92" t="s">
        <v>2711</v>
      </c>
      <c r="N1750" s="157">
        <v>290562361.12813503</v>
      </c>
      <c r="O1750" s="92" t="s">
        <v>9060</v>
      </c>
    </row>
    <row r="1751" spans="1:15" ht="24" customHeight="1">
      <c r="A1751" s="92" t="s">
        <v>5473</v>
      </c>
      <c r="B1751" s="151" t="s">
        <v>1126</v>
      </c>
      <c r="C1751" s="151" t="s">
        <v>5474</v>
      </c>
      <c r="D1751" s="151" t="s">
        <v>1091</v>
      </c>
      <c r="E1751" s="152" t="s">
        <v>1096</v>
      </c>
      <c r="F1751" s="92" t="s">
        <v>2698</v>
      </c>
      <c r="G1751" s="92" t="s">
        <v>1093</v>
      </c>
      <c r="H1751" s="92" t="s">
        <v>4050</v>
      </c>
      <c r="I1751" s="92" t="s">
        <v>1093</v>
      </c>
      <c r="J1751" s="92" t="s">
        <v>9307</v>
      </c>
      <c r="K1751" s="92" t="s">
        <v>1093</v>
      </c>
      <c r="L1751" s="157">
        <v>107.64</v>
      </c>
      <c r="M1751" s="92" t="s">
        <v>2711</v>
      </c>
      <c r="N1751" s="157">
        <v>290562468.76813501</v>
      </c>
      <c r="O1751" s="92" t="s">
        <v>9060</v>
      </c>
    </row>
    <row r="1752" spans="1:15" ht="24" customHeight="1">
      <c r="A1752" s="92" t="s">
        <v>5458</v>
      </c>
      <c r="B1752" s="151" t="s">
        <v>1126</v>
      </c>
      <c r="C1752" s="151" t="s">
        <v>5459</v>
      </c>
      <c r="D1752" s="151" t="s">
        <v>1091</v>
      </c>
      <c r="E1752" s="152" t="s">
        <v>1096</v>
      </c>
      <c r="F1752" s="92" t="s">
        <v>2014</v>
      </c>
      <c r="G1752" s="92" t="s">
        <v>1093</v>
      </c>
      <c r="H1752" s="92" t="s">
        <v>9308</v>
      </c>
      <c r="I1752" s="92" t="s">
        <v>1093</v>
      </c>
      <c r="J1752" s="92" t="s">
        <v>9309</v>
      </c>
      <c r="K1752" s="92" t="s">
        <v>1093</v>
      </c>
      <c r="L1752" s="157">
        <v>107.52</v>
      </c>
      <c r="M1752" s="92" t="s">
        <v>2711</v>
      </c>
      <c r="N1752" s="157">
        <v>290562576.28813499</v>
      </c>
      <c r="O1752" s="92" t="s">
        <v>9060</v>
      </c>
    </row>
    <row r="1753" spans="1:15" ht="36" customHeight="1">
      <c r="A1753" s="92" t="s">
        <v>5027</v>
      </c>
      <c r="B1753" s="151" t="s">
        <v>1126</v>
      </c>
      <c r="C1753" s="151" t="s">
        <v>5028</v>
      </c>
      <c r="D1753" s="151" t="s">
        <v>1091</v>
      </c>
      <c r="E1753" s="152" t="s">
        <v>1137</v>
      </c>
      <c r="F1753" s="92" t="s">
        <v>9310</v>
      </c>
      <c r="G1753" s="92" t="s">
        <v>1093</v>
      </c>
      <c r="H1753" s="92" t="s">
        <v>9311</v>
      </c>
      <c r="I1753" s="92" t="s">
        <v>1093</v>
      </c>
      <c r="J1753" s="92" t="s">
        <v>9312</v>
      </c>
      <c r="K1753" s="92" t="s">
        <v>1093</v>
      </c>
      <c r="L1753" s="157">
        <v>107.48933496799999</v>
      </c>
      <c r="M1753" s="92" t="s">
        <v>2711</v>
      </c>
      <c r="N1753" s="157">
        <v>290562683.77746999</v>
      </c>
      <c r="O1753" s="92" t="s">
        <v>9060</v>
      </c>
    </row>
    <row r="1754" spans="1:15" ht="36" customHeight="1">
      <c r="A1754" s="92" t="s">
        <v>5462</v>
      </c>
      <c r="B1754" s="151" t="s">
        <v>1126</v>
      </c>
      <c r="C1754" s="151" t="s">
        <v>5463</v>
      </c>
      <c r="D1754" s="151" t="s">
        <v>1091</v>
      </c>
      <c r="E1754" s="152" t="s">
        <v>1225</v>
      </c>
      <c r="F1754" s="92" t="s">
        <v>5464</v>
      </c>
      <c r="G1754" s="92" t="s">
        <v>1093</v>
      </c>
      <c r="H1754" s="92" t="s">
        <v>7302</v>
      </c>
      <c r="I1754" s="92" t="s">
        <v>1093</v>
      </c>
      <c r="J1754" s="92" t="s">
        <v>9313</v>
      </c>
      <c r="K1754" s="92" t="s">
        <v>1093</v>
      </c>
      <c r="L1754" s="157">
        <v>106.62031</v>
      </c>
      <c r="M1754" s="92" t="s">
        <v>2711</v>
      </c>
      <c r="N1754" s="157">
        <v>290562790.39778</v>
      </c>
      <c r="O1754" s="92" t="s">
        <v>9060</v>
      </c>
    </row>
    <row r="1755" spans="1:15" ht="36" customHeight="1">
      <c r="A1755" s="92" t="s">
        <v>5439</v>
      </c>
      <c r="B1755" s="151" t="s">
        <v>1089</v>
      </c>
      <c r="C1755" s="151" t="s">
        <v>3773</v>
      </c>
      <c r="D1755" s="151" t="s">
        <v>1095</v>
      </c>
      <c r="E1755" s="152" t="s">
        <v>1109</v>
      </c>
      <c r="F1755" s="92" t="s">
        <v>1119</v>
      </c>
      <c r="G1755" s="92" t="s">
        <v>1093</v>
      </c>
      <c r="H1755" s="92" t="s">
        <v>7730</v>
      </c>
      <c r="I1755" s="92" t="s">
        <v>1093</v>
      </c>
      <c r="J1755" s="92" t="s">
        <v>9314</v>
      </c>
      <c r="K1755" s="92" t="s">
        <v>1093</v>
      </c>
      <c r="L1755" s="157">
        <v>106.26</v>
      </c>
      <c r="M1755" s="92" t="s">
        <v>2711</v>
      </c>
      <c r="N1755" s="157">
        <v>290562896.65777999</v>
      </c>
      <c r="O1755" s="92" t="s">
        <v>9060</v>
      </c>
    </row>
    <row r="1756" spans="1:15" ht="24" customHeight="1">
      <c r="A1756" s="92" t="s">
        <v>5440</v>
      </c>
      <c r="B1756" s="151" t="s">
        <v>1089</v>
      </c>
      <c r="C1756" s="151" t="s">
        <v>4247</v>
      </c>
      <c r="D1756" s="151" t="s">
        <v>1095</v>
      </c>
      <c r="E1756" s="152" t="s">
        <v>1109</v>
      </c>
      <c r="F1756" s="92" t="s">
        <v>1119</v>
      </c>
      <c r="G1756" s="92" t="s">
        <v>1093</v>
      </c>
      <c r="H1756" s="92" t="s">
        <v>7730</v>
      </c>
      <c r="I1756" s="92" t="s">
        <v>1093</v>
      </c>
      <c r="J1756" s="92" t="s">
        <v>9314</v>
      </c>
      <c r="K1756" s="92" t="s">
        <v>1093</v>
      </c>
      <c r="L1756" s="157">
        <v>106.26</v>
      </c>
      <c r="M1756" s="92" t="s">
        <v>2711</v>
      </c>
      <c r="N1756" s="157">
        <v>290563002.91777998</v>
      </c>
      <c r="O1756" s="92" t="s">
        <v>9060</v>
      </c>
    </row>
    <row r="1757" spans="1:15" ht="24" customHeight="1">
      <c r="A1757" s="92" t="s">
        <v>5465</v>
      </c>
      <c r="B1757" s="151" t="s">
        <v>1126</v>
      </c>
      <c r="C1757" s="151" t="s">
        <v>5466</v>
      </c>
      <c r="D1757" s="151" t="s">
        <v>1091</v>
      </c>
      <c r="E1757" s="152" t="s">
        <v>1096</v>
      </c>
      <c r="F1757" s="92" t="s">
        <v>3790</v>
      </c>
      <c r="G1757" s="92" t="s">
        <v>1093</v>
      </c>
      <c r="H1757" s="92" t="s">
        <v>6730</v>
      </c>
      <c r="I1757" s="92" t="s">
        <v>1093</v>
      </c>
      <c r="J1757" s="92" t="s">
        <v>9315</v>
      </c>
      <c r="K1757" s="92" t="s">
        <v>1093</v>
      </c>
      <c r="L1757" s="157">
        <v>106.02</v>
      </c>
      <c r="M1757" s="92" t="s">
        <v>2711</v>
      </c>
      <c r="N1757" s="157">
        <v>290563108.93778002</v>
      </c>
      <c r="O1757" s="92" t="s">
        <v>9060</v>
      </c>
    </row>
    <row r="1758" spans="1:15" ht="24" customHeight="1">
      <c r="A1758" s="92" t="s">
        <v>10066</v>
      </c>
      <c r="B1758" s="151" t="s">
        <v>1101</v>
      </c>
      <c r="C1758" s="151" t="s">
        <v>10067</v>
      </c>
      <c r="D1758" s="151" t="s">
        <v>513</v>
      </c>
      <c r="E1758" s="152" t="s">
        <v>1096</v>
      </c>
      <c r="F1758" s="92" t="s">
        <v>10068</v>
      </c>
      <c r="G1758" s="92" t="s">
        <v>534</v>
      </c>
      <c r="H1758" s="92" t="s">
        <v>6916</v>
      </c>
      <c r="I1758" s="92" t="s">
        <v>10069</v>
      </c>
      <c r="J1758" s="92" t="s">
        <v>10070</v>
      </c>
      <c r="K1758" s="92" t="s">
        <v>1217</v>
      </c>
      <c r="L1758" s="157">
        <v>105.91130501424</v>
      </c>
      <c r="M1758" s="92" t="s">
        <v>2711</v>
      </c>
      <c r="N1758" s="157">
        <v>290563214.84908497</v>
      </c>
      <c r="O1758" s="92" t="s">
        <v>9060</v>
      </c>
    </row>
    <row r="1759" spans="1:15" ht="24" customHeight="1">
      <c r="A1759" s="92" t="s">
        <v>5467</v>
      </c>
      <c r="B1759" s="151" t="s">
        <v>1558</v>
      </c>
      <c r="C1759" s="151" t="s">
        <v>5468</v>
      </c>
      <c r="D1759" s="151" t="s">
        <v>1091</v>
      </c>
      <c r="E1759" s="152" t="s">
        <v>1096</v>
      </c>
      <c r="F1759" s="92" t="s">
        <v>5469</v>
      </c>
      <c r="G1759" s="92" t="s">
        <v>1093</v>
      </c>
      <c r="H1759" s="92" t="s">
        <v>5718</v>
      </c>
      <c r="I1759" s="92" t="s">
        <v>1093</v>
      </c>
      <c r="J1759" s="92" t="s">
        <v>9316</v>
      </c>
      <c r="K1759" s="92" t="s">
        <v>1093</v>
      </c>
      <c r="L1759" s="157">
        <v>105.839896</v>
      </c>
      <c r="M1759" s="92" t="s">
        <v>2711</v>
      </c>
      <c r="N1759" s="157">
        <v>290563320.688981</v>
      </c>
      <c r="O1759" s="92" t="s">
        <v>9060</v>
      </c>
    </row>
    <row r="1760" spans="1:15" ht="24" customHeight="1">
      <c r="A1760" s="92" t="s">
        <v>5470</v>
      </c>
      <c r="B1760" s="151" t="s">
        <v>1089</v>
      </c>
      <c r="C1760" s="151" t="s">
        <v>5442</v>
      </c>
      <c r="D1760" s="151" t="s">
        <v>1091</v>
      </c>
      <c r="E1760" s="152" t="s">
        <v>1109</v>
      </c>
      <c r="F1760" s="92" t="s">
        <v>1119</v>
      </c>
      <c r="G1760" s="92" t="s">
        <v>1093</v>
      </c>
      <c r="H1760" s="92" t="s">
        <v>7106</v>
      </c>
      <c r="I1760" s="92" t="s">
        <v>1093</v>
      </c>
      <c r="J1760" s="92" t="s">
        <v>9317</v>
      </c>
      <c r="K1760" s="92" t="s">
        <v>1093</v>
      </c>
      <c r="L1760" s="157">
        <v>105.76</v>
      </c>
      <c r="M1760" s="92" t="s">
        <v>2711</v>
      </c>
      <c r="N1760" s="157">
        <v>290563426.44898099</v>
      </c>
      <c r="O1760" s="92" t="s">
        <v>9060</v>
      </c>
    </row>
    <row r="1761" spans="1:15" ht="36" customHeight="1">
      <c r="A1761" s="92" t="s">
        <v>5441</v>
      </c>
      <c r="B1761" s="151" t="s">
        <v>1089</v>
      </c>
      <c r="C1761" s="151" t="s">
        <v>5442</v>
      </c>
      <c r="D1761" s="151" t="s">
        <v>1095</v>
      </c>
      <c r="E1761" s="152" t="s">
        <v>1109</v>
      </c>
      <c r="F1761" s="92" t="s">
        <v>1119</v>
      </c>
      <c r="G1761" s="92" t="s">
        <v>1093</v>
      </c>
      <c r="H1761" s="92" t="s">
        <v>7106</v>
      </c>
      <c r="I1761" s="92" t="s">
        <v>1093</v>
      </c>
      <c r="J1761" s="92" t="s">
        <v>9317</v>
      </c>
      <c r="K1761" s="92" t="s">
        <v>1093</v>
      </c>
      <c r="L1761" s="157">
        <v>105.76</v>
      </c>
      <c r="M1761" s="92" t="s">
        <v>2711</v>
      </c>
      <c r="N1761" s="157">
        <v>290563532.20898098</v>
      </c>
      <c r="O1761" s="92" t="s">
        <v>9060</v>
      </c>
    </row>
    <row r="1762" spans="1:15" ht="24" customHeight="1">
      <c r="A1762" s="92" t="s">
        <v>5471</v>
      </c>
      <c r="B1762" s="151" t="s">
        <v>1126</v>
      </c>
      <c r="C1762" s="151" t="s">
        <v>5472</v>
      </c>
      <c r="D1762" s="151" t="s">
        <v>1091</v>
      </c>
      <c r="E1762" s="152" t="s">
        <v>1096</v>
      </c>
      <c r="F1762" s="92" t="s">
        <v>4002</v>
      </c>
      <c r="G1762" s="92" t="s">
        <v>1093</v>
      </c>
      <c r="H1762" s="92" t="s">
        <v>9318</v>
      </c>
      <c r="I1762" s="92" t="s">
        <v>1093</v>
      </c>
      <c r="J1762" s="92" t="s">
        <v>9319</v>
      </c>
      <c r="K1762" s="92" t="s">
        <v>1093</v>
      </c>
      <c r="L1762" s="157">
        <v>104.96</v>
      </c>
      <c r="M1762" s="92" t="s">
        <v>2711</v>
      </c>
      <c r="N1762" s="157">
        <v>290563637.16898102</v>
      </c>
      <c r="O1762" s="92" t="s">
        <v>9060</v>
      </c>
    </row>
    <row r="1763" spans="1:15" ht="36" customHeight="1">
      <c r="A1763" s="92" t="s">
        <v>5475</v>
      </c>
      <c r="B1763" s="151" t="s">
        <v>1101</v>
      </c>
      <c r="C1763" s="151" t="s">
        <v>5476</v>
      </c>
      <c r="D1763" s="151" t="s">
        <v>1091</v>
      </c>
      <c r="E1763" s="152" t="s">
        <v>1109</v>
      </c>
      <c r="F1763" s="92" t="s">
        <v>5477</v>
      </c>
      <c r="G1763" s="92" t="s">
        <v>1093</v>
      </c>
      <c r="H1763" s="92" t="s">
        <v>6705</v>
      </c>
      <c r="I1763" s="92" t="s">
        <v>1093</v>
      </c>
      <c r="J1763" s="92" t="s">
        <v>9320</v>
      </c>
      <c r="K1763" s="92" t="s">
        <v>1093</v>
      </c>
      <c r="L1763" s="157">
        <v>104.864717664</v>
      </c>
      <c r="M1763" s="92" t="s">
        <v>2711</v>
      </c>
      <c r="N1763" s="157">
        <v>290563742.03369898</v>
      </c>
      <c r="O1763" s="92" t="s">
        <v>9060</v>
      </c>
    </row>
    <row r="1764" spans="1:15" ht="24" customHeight="1">
      <c r="A1764" s="92" t="s">
        <v>9321</v>
      </c>
      <c r="B1764" s="151" t="s">
        <v>1126</v>
      </c>
      <c r="C1764" s="151" t="s">
        <v>9322</v>
      </c>
      <c r="D1764" s="151" t="s">
        <v>1091</v>
      </c>
      <c r="E1764" s="152" t="s">
        <v>1195</v>
      </c>
      <c r="F1764" s="92" t="s">
        <v>2510</v>
      </c>
      <c r="G1764" s="92" t="s">
        <v>1093</v>
      </c>
      <c r="H1764" s="92" t="s">
        <v>5298</v>
      </c>
      <c r="I1764" s="92" t="s">
        <v>1093</v>
      </c>
      <c r="J1764" s="92" t="s">
        <v>9323</v>
      </c>
      <c r="K1764" s="92" t="s">
        <v>1093</v>
      </c>
      <c r="L1764" s="157">
        <v>104.5</v>
      </c>
      <c r="M1764" s="92" t="s">
        <v>2711</v>
      </c>
      <c r="N1764" s="157">
        <v>290563846.53369898</v>
      </c>
      <c r="O1764" s="92" t="s">
        <v>9060</v>
      </c>
    </row>
    <row r="1765" spans="1:15" ht="24" customHeight="1">
      <c r="A1765" s="92" t="s">
        <v>5496</v>
      </c>
      <c r="B1765" s="151" t="s">
        <v>1126</v>
      </c>
      <c r="C1765" s="151" t="s">
        <v>5497</v>
      </c>
      <c r="D1765" s="151" t="s">
        <v>1091</v>
      </c>
      <c r="E1765" s="152" t="s">
        <v>1096</v>
      </c>
      <c r="F1765" s="92" t="s">
        <v>9324</v>
      </c>
      <c r="G1765" s="92" t="s">
        <v>1093</v>
      </c>
      <c r="H1765" s="92" t="s">
        <v>8960</v>
      </c>
      <c r="I1765" s="92" t="s">
        <v>1093</v>
      </c>
      <c r="J1765" s="92" t="s">
        <v>9325</v>
      </c>
      <c r="K1765" s="92" t="s">
        <v>1093</v>
      </c>
      <c r="L1765" s="157">
        <v>103.822</v>
      </c>
      <c r="M1765" s="92" t="s">
        <v>2711</v>
      </c>
      <c r="N1765" s="157">
        <v>290563950.355699</v>
      </c>
      <c r="O1765" s="92" t="s">
        <v>9060</v>
      </c>
    </row>
    <row r="1766" spans="1:15" ht="24" customHeight="1">
      <c r="A1766" s="92" t="s">
        <v>5479</v>
      </c>
      <c r="B1766" s="151" t="s">
        <v>1126</v>
      </c>
      <c r="C1766" s="151" t="s">
        <v>5480</v>
      </c>
      <c r="D1766" s="151" t="s">
        <v>1091</v>
      </c>
      <c r="E1766" s="152" t="s">
        <v>1096</v>
      </c>
      <c r="F1766" s="92" t="s">
        <v>1097</v>
      </c>
      <c r="G1766" s="92" t="s">
        <v>1093</v>
      </c>
      <c r="H1766" s="92" t="s">
        <v>9326</v>
      </c>
      <c r="I1766" s="92" t="s">
        <v>1093</v>
      </c>
      <c r="J1766" s="92" t="s">
        <v>9326</v>
      </c>
      <c r="K1766" s="92" t="s">
        <v>1093</v>
      </c>
      <c r="L1766" s="157">
        <v>103.01</v>
      </c>
      <c r="M1766" s="92" t="s">
        <v>2711</v>
      </c>
      <c r="N1766" s="157">
        <v>290564053.36569899</v>
      </c>
      <c r="O1766" s="92" t="s">
        <v>9060</v>
      </c>
    </row>
    <row r="1767" spans="1:15" ht="24" customHeight="1">
      <c r="A1767" s="92" t="s">
        <v>5481</v>
      </c>
      <c r="B1767" s="151" t="s">
        <v>1126</v>
      </c>
      <c r="C1767" s="151" t="s">
        <v>5482</v>
      </c>
      <c r="D1767" s="151" t="s">
        <v>1091</v>
      </c>
      <c r="E1767" s="152" t="s">
        <v>1429</v>
      </c>
      <c r="F1767" s="92" t="s">
        <v>5483</v>
      </c>
      <c r="G1767" s="92" t="s">
        <v>1093</v>
      </c>
      <c r="H1767" s="92" t="s">
        <v>9327</v>
      </c>
      <c r="I1767" s="92" t="s">
        <v>1093</v>
      </c>
      <c r="J1767" s="92" t="s">
        <v>9328</v>
      </c>
      <c r="K1767" s="92" t="s">
        <v>1093</v>
      </c>
      <c r="L1767" s="157">
        <v>100.16297830000001</v>
      </c>
      <c r="M1767" s="92" t="s">
        <v>2711</v>
      </c>
      <c r="N1767" s="157">
        <v>290564153.52867699</v>
      </c>
      <c r="O1767" s="92" t="s">
        <v>9060</v>
      </c>
    </row>
    <row r="1768" spans="1:15" ht="24" customHeight="1">
      <c r="A1768" s="92" t="s">
        <v>5484</v>
      </c>
      <c r="B1768" s="151" t="s">
        <v>1126</v>
      </c>
      <c r="C1768" s="151" t="s">
        <v>5485</v>
      </c>
      <c r="D1768" s="151" t="s">
        <v>513</v>
      </c>
      <c r="E1768" s="152" t="s">
        <v>1096</v>
      </c>
      <c r="F1768" s="92" t="s">
        <v>5486</v>
      </c>
      <c r="G1768" s="92" t="s">
        <v>1093</v>
      </c>
      <c r="H1768" s="92" t="s">
        <v>9329</v>
      </c>
      <c r="I1768" s="92" t="s">
        <v>1093</v>
      </c>
      <c r="J1768" s="92" t="s">
        <v>9330</v>
      </c>
      <c r="K1768" s="92" t="s">
        <v>1093</v>
      </c>
      <c r="L1768" s="157">
        <v>98.258986692999997</v>
      </c>
      <c r="M1768" s="92" t="s">
        <v>2711</v>
      </c>
      <c r="N1768" s="157">
        <v>290564251.787664</v>
      </c>
      <c r="O1768" s="92" t="s">
        <v>9060</v>
      </c>
    </row>
    <row r="1769" spans="1:15" ht="24" customHeight="1">
      <c r="A1769" s="92" t="s">
        <v>5487</v>
      </c>
      <c r="B1769" s="151" t="s">
        <v>1126</v>
      </c>
      <c r="C1769" s="151" t="s">
        <v>5488</v>
      </c>
      <c r="D1769" s="151" t="s">
        <v>1091</v>
      </c>
      <c r="E1769" s="152" t="s">
        <v>1195</v>
      </c>
      <c r="F1769" s="92" t="s">
        <v>5489</v>
      </c>
      <c r="G1769" s="92" t="s">
        <v>1093</v>
      </c>
      <c r="H1769" s="92" t="s">
        <v>5831</v>
      </c>
      <c r="I1769" s="92" t="s">
        <v>1093</v>
      </c>
      <c r="J1769" s="92" t="s">
        <v>9332</v>
      </c>
      <c r="K1769" s="92" t="s">
        <v>1093</v>
      </c>
      <c r="L1769" s="157">
        <v>98.003808000000006</v>
      </c>
      <c r="M1769" s="92" t="s">
        <v>2711</v>
      </c>
      <c r="N1769" s="157">
        <v>290564349.79147202</v>
      </c>
      <c r="O1769" s="92" t="s">
        <v>9060</v>
      </c>
    </row>
    <row r="1770" spans="1:15" ht="24" customHeight="1">
      <c r="A1770" s="92" t="s">
        <v>5492</v>
      </c>
      <c r="B1770" s="151" t="s">
        <v>4310</v>
      </c>
      <c r="C1770" s="151" t="s">
        <v>5493</v>
      </c>
      <c r="D1770" s="151" t="s">
        <v>1091</v>
      </c>
      <c r="E1770" s="152" t="s">
        <v>1096</v>
      </c>
      <c r="F1770" s="92" t="s">
        <v>2499</v>
      </c>
      <c r="G1770" s="92" t="s">
        <v>1093</v>
      </c>
      <c r="H1770" s="92" t="s">
        <v>8696</v>
      </c>
      <c r="I1770" s="92" t="s">
        <v>1093</v>
      </c>
      <c r="J1770" s="92" t="s">
        <v>5547</v>
      </c>
      <c r="K1770" s="92" t="s">
        <v>1093</v>
      </c>
      <c r="L1770" s="157">
        <v>93.6</v>
      </c>
      <c r="M1770" s="92" t="s">
        <v>2711</v>
      </c>
      <c r="N1770" s="157">
        <v>290564443.39147198</v>
      </c>
      <c r="O1770" s="92" t="s">
        <v>9060</v>
      </c>
    </row>
    <row r="1771" spans="1:15" ht="24" customHeight="1">
      <c r="A1771" s="92" t="s">
        <v>5494</v>
      </c>
      <c r="B1771" s="151" t="s">
        <v>1126</v>
      </c>
      <c r="C1771" s="151" t="s">
        <v>5495</v>
      </c>
      <c r="D1771" s="151" t="s">
        <v>1091</v>
      </c>
      <c r="E1771" s="152" t="s">
        <v>1096</v>
      </c>
      <c r="F1771" s="92" t="s">
        <v>1792</v>
      </c>
      <c r="G1771" s="92" t="s">
        <v>1093</v>
      </c>
      <c r="H1771" s="92" t="s">
        <v>7246</v>
      </c>
      <c r="I1771" s="92" t="s">
        <v>1093</v>
      </c>
      <c r="J1771" s="92" t="s">
        <v>9333</v>
      </c>
      <c r="K1771" s="92" t="s">
        <v>1093</v>
      </c>
      <c r="L1771" s="157">
        <v>92.5</v>
      </c>
      <c r="M1771" s="92" t="s">
        <v>2711</v>
      </c>
      <c r="N1771" s="157">
        <v>290564535.89147198</v>
      </c>
      <c r="O1771" s="92" t="s">
        <v>9060</v>
      </c>
    </row>
    <row r="1772" spans="1:15" ht="24" customHeight="1">
      <c r="A1772" s="92" t="s">
        <v>5498</v>
      </c>
      <c r="B1772" s="151" t="s">
        <v>1126</v>
      </c>
      <c r="C1772" s="151" t="s">
        <v>5499</v>
      </c>
      <c r="D1772" s="151" t="s">
        <v>1091</v>
      </c>
      <c r="E1772" s="152" t="s">
        <v>1096</v>
      </c>
      <c r="F1772" s="92" t="s">
        <v>4343</v>
      </c>
      <c r="G1772" s="92" t="s">
        <v>1093</v>
      </c>
      <c r="H1772" s="92" t="s">
        <v>9334</v>
      </c>
      <c r="I1772" s="92" t="s">
        <v>1093</v>
      </c>
      <c r="J1772" s="92" t="s">
        <v>8352</v>
      </c>
      <c r="K1772" s="92" t="s">
        <v>1093</v>
      </c>
      <c r="L1772" s="157">
        <v>90.046391999999997</v>
      </c>
      <c r="M1772" s="92" t="s">
        <v>2711</v>
      </c>
      <c r="N1772" s="157">
        <v>290564625.93786401</v>
      </c>
      <c r="O1772" s="92" t="s">
        <v>9060</v>
      </c>
    </row>
    <row r="1773" spans="1:15" ht="24" customHeight="1">
      <c r="A1773" s="92" t="s">
        <v>5500</v>
      </c>
      <c r="B1773" s="151" t="s">
        <v>1126</v>
      </c>
      <c r="C1773" s="151" t="s">
        <v>5501</v>
      </c>
      <c r="D1773" s="151" t="s">
        <v>513</v>
      </c>
      <c r="E1773" s="152" t="s">
        <v>254</v>
      </c>
      <c r="F1773" s="92" t="s">
        <v>9335</v>
      </c>
      <c r="G1773" s="92" t="s">
        <v>1093</v>
      </c>
      <c r="H1773" s="92" t="s">
        <v>9336</v>
      </c>
      <c r="I1773" s="92" t="s">
        <v>1093</v>
      </c>
      <c r="J1773" s="92" t="s">
        <v>9337</v>
      </c>
      <c r="K1773" s="92" t="s">
        <v>1093</v>
      </c>
      <c r="L1773" s="157">
        <v>89.367959999999997</v>
      </c>
      <c r="M1773" s="92" t="s">
        <v>2711</v>
      </c>
      <c r="N1773" s="157">
        <v>290564715.30582398</v>
      </c>
      <c r="O1773" s="92" t="s">
        <v>9060</v>
      </c>
    </row>
    <row r="1774" spans="1:15" ht="24" customHeight="1">
      <c r="A1774" s="92" t="s">
        <v>5503</v>
      </c>
      <c r="B1774" s="151" t="s">
        <v>1126</v>
      </c>
      <c r="C1774" s="151" t="s">
        <v>5504</v>
      </c>
      <c r="D1774" s="151" t="s">
        <v>1091</v>
      </c>
      <c r="E1774" s="152" t="s">
        <v>1096</v>
      </c>
      <c r="F1774" s="92" t="s">
        <v>2499</v>
      </c>
      <c r="G1774" s="92" t="s">
        <v>1093</v>
      </c>
      <c r="H1774" s="92" t="s">
        <v>9019</v>
      </c>
      <c r="I1774" s="92" t="s">
        <v>1093</v>
      </c>
      <c r="J1774" s="92" t="s">
        <v>9338</v>
      </c>
      <c r="K1774" s="92" t="s">
        <v>1093</v>
      </c>
      <c r="L1774" s="157">
        <v>88.88</v>
      </c>
      <c r="M1774" s="92" t="s">
        <v>2711</v>
      </c>
      <c r="N1774" s="157">
        <v>290564804.18582398</v>
      </c>
      <c r="O1774" s="92" t="s">
        <v>9060</v>
      </c>
    </row>
    <row r="1775" spans="1:15" ht="24" customHeight="1">
      <c r="A1775" s="92" t="s">
        <v>5491</v>
      </c>
      <c r="B1775" s="151" t="s">
        <v>1089</v>
      </c>
      <c r="C1775" s="151" t="s">
        <v>4405</v>
      </c>
      <c r="D1775" s="151" t="s">
        <v>1095</v>
      </c>
      <c r="E1775" s="152" t="s">
        <v>1109</v>
      </c>
      <c r="F1775" s="92" t="s">
        <v>3316</v>
      </c>
      <c r="G1775" s="92" t="s">
        <v>1093</v>
      </c>
      <c r="H1775" s="92" t="s">
        <v>8398</v>
      </c>
      <c r="I1775" s="92" t="s">
        <v>1093</v>
      </c>
      <c r="J1775" s="92" t="s">
        <v>9339</v>
      </c>
      <c r="K1775" s="92" t="s">
        <v>1093</v>
      </c>
      <c r="L1775" s="157">
        <v>88.83</v>
      </c>
      <c r="M1775" s="92" t="s">
        <v>2711</v>
      </c>
      <c r="N1775" s="157">
        <v>290564893.01582402</v>
      </c>
      <c r="O1775" s="92" t="s">
        <v>9060</v>
      </c>
    </row>
    <row r="1776" spans="1:15" ht="36" customHeight="1">
      <c r="A1776" s="92" t="s">
        <v>5514</v>
      </c>
      <c r="B1776" s="151" t="s">
        <v>1126</v>
      </c>
      <c r="C1776" s="151" t="s">
        <v>5515</v>
      </c>
      <c r="D1776" s="151" t="s">
        <v>1091</v>
      </c>
      <c r="E1776" s="152" t="s">
        <v>1096</v>
      </c>
      <c r="F1776" s="92" t="s">
        <v>5516</v>
      </c>
      <c r="G1776" s="92" t="s">
        <v>1093</v>
      </c>
      <c r="H1776" s="92" t="s">
        <v>9340</v>
      </c>
      <c r="I1776" s="92" t="s">
        <v>1093</v>
      </c>
      <c r="J1776" s="92" t="s">
        <v>9341</v>
      </c>
      <c r="K1776" s="92" t="s">
        <v>1093</v>
      </c>
      <c r="L1776" s="157">
        <v>87.69</v>
      </c>
      <c r="M1776" s="92" t="s">
        <v>2711</v>
      </c>
      <c r="N1776" s="157">
        <v>290564980.70582402</v>
      </c>
      <c r="O1776" s="92" t="s">
        <v>9060</v>
      </c>
    </row>
    <row r="1777" spans="1:15" ht="24" customHeight="1">
      <c r="A1777" s="92" t="s">
        <v>5510</v>
      </c>
      <c r="B1777" s="151" t="s">
        <v>1126</v>
      </c>
      <c r="C1777" s="151" t="s">
        <v>5511</v>
      </c>
      <c r="D1777" s="151" t="s">
        <v>513</v>
      </c>
      <c r="E1777" s="152" t="s">
        <v>1096</v>
      </c>
      <c r="F1777" s="92" t="s">
        <v>5512</v>
      </c>
      <c r="G1777" s="92" t="s">
        <v>1093</v>
      </c>
      <c r="H1777" s="92" t="s">
        <v>9342</v>
      </c>
      <c r="I1777" s="92" t="s">
        <v>1093</v>
      </c>
      <c r="J1777" s="92" t="s">
        <v>9343</v>
      </c>
      <c r="K1777" s="92" t="s">
        <v>1093</v>
      </c>
      <c r="L1777" s="157">
        <v>87.177033899999998</v>
      </c>
      <c r="M1777" s="92" t="s">
        <v>2711</v>
      </c>
      <c r="N1777" s="157">
        <v>290565067.88285798</v>
      </c>
      <c r="O1777" s="92" t="s">
        <v>9060</v>
      </c>
    </row>
    <row r="1778" spans="1:15" ht="24" customHeight="1">
      <c r="A1778" s="92" t="s">
        <v>5526</v>
      </c>
      <c r="B1778" s="151" t="s">
        <v>1101</v>
      </c>
      <c r="C1778" s="151" t="s">
        <v>5527</v>
      </c>
      <c r="D1778" s="151" t="s">
        <v>1091</v>
      </c>
      <c r="E1778" s="152" t="s">
        <v>1167</v>
      </c>
      <c r="F1778" s="92" t="s">
        <v>5528</v>
      </c>
      <c r="G1778" s="92" t="s">
        <v>1093</v>
      </c>
      <c r="H1778" s="92" t="s">
        <v>9344</v>
      </c>
      <c r="I1778" s="92" t="s">
        <v>1093</v>
      </c>
      <c r="J1778" s="92" t="s">
        <v>9345</v>
      </c>
      <c r="K1778" s="92" t="s">
        <v>1093</v>
      </c>
      <c r="L1778" s="157">
        <v>86.435679456000003</v>
      </c>
      <c r="M1778" s="92" t="s">
        <v>2711</v>
      </c>
      <c r="N1778" s="157">
        <v>290565154.318537</v>
      </c>
      <c r="O1778" s="92" t="s">
        <v>9060</v>
      </c>
    </row>
    <row r="1779" spans="1:15" ht="24" customHeight="1">
      <c r="A1779" s="92" t="s">
        <v>5517</v>
      </c>
      <c r="B1779" s="151" t="s">
        <v>1558</v>
      </c>
      <c r="C1779" s="151" t="s">
        <v>5518</v>
      </c>
      <c r="D1779" s="151" t="s">
        <v>1091</v>
      </c>
      <c r="E1779" s="152" t="s">
        <v>1131</v>
      </c>
      <c r="F1779" s="92" t="s">
        <v>5519</v>
      </c>
      <c r="G1779" s="92" t="s">
        <v>1093</v>
      </c>
      <c r="H1779" s="92" t="s">
        <v>9346</v>
      </c>
      <c r="I1779" s="92" t="s">
        <v>1093</v>
      </c>
      <c r="J1779" s="92" t="s">
        <v>3743</v>
      </c>
      <c r="K1779" s="92" t="s">
        <v>1093</v>
      </c>
      <c r="L1779" s="157">
        <v>86.243039999999993</v>
      </c>
      <c r="M1779" s="92" t="s">
        <v>2711</v>
      </c>
      <c r="N1779" s="157">
        <v>290565240.56157702</v>
      </c>
      <c r="O1779" s="92" t="s">
        <v>9060</v>
      </c>
    </row>
    <row r="1780" spans="1:15" ht="24" customHeight="1">
      <c r="A1780" s="92" t="s">
        <v>5520</v>
      </c>
      <c r="B1780" s="151" t="s">
        <v>1126</v>
      </c>
      <c r="C1780" s="151" t="s">
        <v>5521</v>
      </c>
      <c r="D1780" s="151" t="s">
        <v>1091</v>
      </c>
      <c r="E1780" s="152" t="s">
        <v>1195</v>
      </c>
      <c r="F1780" s="92" t="s">
        <v>5522</v>
      </c>
      <c r="G1780" s="92" t="s">
        <v>1093</v>
      </c>
      <c r="H1780" s="92" t="s">
        <v>9347</v>
      </c>
      <c r="I1780" s="92" t="s">
        <v>1093</v>
      </c>
      <c r="J1780" s="92" t="s">
        <v>9348</v>
      </c>
      <c r="K1780" s="92" t="s">
        <v>1093</v>
      </c>
      <c r="L1780" s="157">
        <v>85.435496999999998</v>
      </c>
      <c r="M1780" s="92" t="s">
        <v>2711</v>
      </c>
      <c r="N1780" s="157">
        <v>290565325.99707401</v>
      </c>
      <c r="O1780" s="92" t="s">
        <v>9060</v>
      </c>
    </row>
    <row r="1781" spans="1:15" ht="24" customHeight="1">
      <c r="A1781" s="92" t="s">
        <v>5523</v>
      </c>
      <c r="B1781" s="151" t="s">
        <v>1126</v>
      </c>
      <c r="C1781" s="151" t="s">
        <v>5524</v>
      </c>
      <c r="D1781" s="151" t="s">
        <v>1091</v>
      </c>
      <c r="E1781" s="152" t="s">
        <v>1096</v>
      </c>
      <c r="F1781" s="92" t="s">
        <v>1605</v>
      </c>
      <c r="G1781" s="92" t="s">
        <v>1093</v>
      </c>
      <c r="H1781" s="92" t="s">
        <v>5866</v>
      </c>
      <c r="I1781" s="92" t="s">
        <v>1093</v>
      </c>
      <c r="J1781" s="92" t="s">
        <v>9349</v>
      </c>
      <c r="K1781" s="92" t="s">
        <v>1093</v>
      </c>
      <c r="L1781" s="157">
        <v>84.66</v>
      </c>
      <c r="M1781" s="92" t="s">
        <v>2711</v>
      </c>
      <c r="N1781" s="157">
        <v>290565410.65707397</v>
      </c>
      <c r="O1781" s="92" t="s">
        <v>9060</v>
      </c>
    </row>
    <row r="1782" spans="1:15" ht="24" customHeight="1">
      <c r="A1782" s="92" t="s">
        <v>5529</v>
      </c>
      <c r="B1782" s="151" t="s">
        <v>1126</v>
      </c>
      <c r="C1782" s="151" t="s">
        <v>5530</v>
      </c>
      <c r="D1782" s="151" t="s">
        <v>1091</v>
      </c>
      <c r="E1782" s="152" t="s">
        <v>1096</v>
      </c>
      <c r="F1782" s="92" t="s">
        <v>3368</v>
      </c>
      <c r="G1782" s="92" t="s">
        <v>1093</v>
      </c>
      <c r="H1782" s="92" t="s">
        <v>9350</v>
      </c>
      <c r="I1782" s="92" t="s">
        <v>1093</v>
      </c>
      <c r="J1782" s="92" t="s">
        <v>9351</v>
      </c>
      <c r="K1782" s="92" t="s">
        <v>1093</v>
      </c>
      <c r="L1782" s="157">
        <v>83.7</v>
      </c>
      <c r="M1782" s="92" t="s">
        <v>2711</v>
      </c>
      <c r="N1782" s="157">
        <v>290565494.35707402</v>
      </c>
      <c r="O1782" s="92" t="s">
        <v>9060</v>
      </c>
    </row>
    <row r="1783" spans="1:15" ht="36" customHeight="1">
      <c r="A1783" s="92" t="s">
        <v>5535</v>
      </c>
      <c r="B1783" s="151" t="s">
        <v>1126</v>
      </c>
      <c r="C1783" s="151" t="s">
        <v>5536</v>
      </c>
      <c r="D1783" s="151" t="s">
        <v>1091</v>
      </c>
      <c r="E1783" s="152" t="s">
        <v>1096</v>
      </c>
      <c r="F1783" s="92" t="s">
        <v>3790</v>
      </c>
      <c r="G1783" s="92" t="s">
        <v>1093</v>
      </c>
      <c r="H1783" s="92" t="s">
        <v>5759</v>
      </c>
      <c r="I1783" s="92" t="s">
        <v>1093</v>
      </c>
      <c r="J1783" s="92" t="s">
        <v>9352</v>
      </c>
      <c r="K1783" s="92" t="s">
        <v>1093</v>
      </c>
      <c r="L1783" s="157">
        <v>81.900000000000006</v>
      </c>
      <c r="M1783" s="92" t="s">
        <v>2711</v>
      </c>
      <c r="N1783" s="157">
        <v>290565576.257074</v>
      </c>
      <c r="O1783" s="92" t="s">
        <v>9060</v>
      </c>
    </row>
    <row r="1784" spans="1:15" ht="36" customHeight="1">
      <c r="A1784" s="92" t="s">
        <v>5537</v>
      </c>
      <c r="B1784" s="151" t="s">
        <v>1089</v>
      </c>
      <c r="C1784" s="151" t="s">
        <v>5538</v>
      </c>
      <c r="D1784" s="151" t="s">
        <v>1091</v>
      </c>
      <c r="E1784" s="152" t="s">
        <v>1096</v>
      </c>
      <c r="F1784" s="92" t="s">
        <v>4125</v>
      </c>
      <c r="G1784" s="92" t="s">
        <v>1093</v>
      </c>
      <c r="H1784" s="92" t="s">
        <v>9353</v>
      </c>
      <c r="I1784" s="92" t="s">
        <v>1093</v>
      </c>
      <c r="J1784" s="92" t="s">
        <v>5581</v>
      </c>
      <c r="K1784" s="92" t="s">
        <v>1093</v>
      </c>
      <c r="L1784" s="157">
        <v>81.84</v>
      </c>
      <c r="M1784" s="92" t="s">
        <v>2711</v>
      </c>
      <c r="N1784" s="157">
        <v>290565658.09707397</v>
      </c>
      <c r="O1784" s="92" t="s">
        <v>9060</v>
      </c>
    </row>
    <row r="1785" spans="1:15" ht="24" customHeight="1">
      <c r="A1785" s="92" t="s">
        <v>5539</v>
      </c>
      <c r="B1785" s="151" t="s">
        <v>1089</v>
      </c>
      <c r="C1785" s="151" t="s">
        <v>5540</v>
      </c>
      <c r="D1785" s="151" t="s">
        <v>1091</v>
      </c>
      <c r="E1785" s="152" t="s">
        <v>1109</v>
      </c>
      <c r="F1785" s="92" t="s">
        <v>3818</v>
      </c>
      <c r="G1785" s="92" t="s">
        <v>1093</v>
      </c>
      <c r="H1785" s="92" t="s">
        <v>2557</v>
      </c>
      <c r="I1785" s="92" t="s">
        <v>1093</v>
      </c>
      <c r="J1785" s="92" t="s">
        <v>9354</v>
      </c>
      <c r="K1785" s="92" t="s">
        <v>1093</v>
      </c>
      <c r="L1785" s="157">
        <v>81.77</v>
      </c>
      <c r="M1785" s="92" t="s">
        <v>2711</v>
      </c>
      <c r="N1785" s="157">
        <v>290565739.86707401</v>
      </c>
      <c r="O1785" s="92" t="s">
        <v>9060</v>
      </c>
    </row>
    <row r="1786" spans="1:15" ht="24" customHeight="1">
      <c r="A1786" s="92" t="s">
        <v>5544</v>
      </c>
      <c r="B1786" s="151" t="s">
        <v>1089</v>
      </c>
      <c r="C1786" s="151" t="s">
        <v>5545</v>
      </c>
      <c r="D1786" s="151" t="s">
        <v>1091</v>
      </c>
      <c r="E1786" s="152" t="s">
        <v>5063</v>
      </c>
      <c r="F1786" s="92" t="s">
        <v>2479</v>
      </c>
      <c r="G1786" s="92" t="s">
        <v>1093</v>
      </c>
      <c r="H1786" s="92" t="s">
        <v>9355</v>
      </c>
      <c r="I1786" s="92" t="s">
        <v>1093</v>
      </c>
      <c r="J1786" s="92" t="s">
        <v>9356</v>
      </c>
      <c r="K1786" s="92" t="s">
        <v>1093</v>
      </c>
      <c r="L1786" s="157">
        <v>81.36</v>
      </c>
      <c r="M1786" s="92" t="s">
        <v>2711</v>
      </c>
      <c r="N1786" s="157">
        <v>290565821.22707403</v>
      </c>
      <c r="O1786" s="92" t="s">
        <v>9060</v>
      </c>
    </row>
    <row r="1787" spans="1:15" ht="24" customHeight="1">
      <c r="A1787" s="92" t="s">
        <v>1057</v>
      </c>
      <c r="B1787" s="151" t="s">
        <v>1126</v>
      </c>
      <c r="C1787" s="151" t="s">
        <v>500</v>
      </c>
      <c r="D1787" s="151" t="s">
        <v>1127</v>
      </c>
      <c r="E1787" s="152" t="s">
        <v>254</v>
      </c>
      <c r="F1787" s="92" t="s">
        <v>1058</v>
      </c>
      <c r="G1787" s="92" t="s">
        <v>1093</v>
      </c>
      <c r="H1787" s="92" t="s">
        <v>8256</v>
      </c>
      <c r="I1787" s="92" t="s">
        <v>1093</v>
      </c>
      <c r="J1787" s="92" t="s">
        <v>1635</v>
      </c>
      <c r="K1787" s="92" t="s">
        <v>1093</v>
      </c>
      <c r="L1787" s="157">
        <v>80.545590515000001</v>
      </c>
      <c r="M1787" s="92" t="s">
        <v>2711</v>
      </c>
      <c r="N1787" s="157">
        <v>290565901.77266401</v>
      </c>
      <c r="O1787" s="92" t="s">
        <v>9060</v>
      </c>
    </row>
    <row r="1788" spans="1:15" ht="36" customHeight="1">
      <c r="A1788" s="92" t="s">
        <v>5596</v>
      </c>
      <c r="B1788" s="151" t="s">
        <v>1558</v>
      </c>
      <c r="C1788" s="151" t="s">
        <v>5597</v>
      </c>
      <c r="D1788" s="151" t="s">
        <v>1091</v>
      </c>
      <c r="E1788" s="152" t="s">
        <v>1225</v>
      </c>
      <c r="F1788" s="92" t="s">
        <v>5598</v>
      </c>
      <c r="G1788" s="92" t="s">
        <v>1093</v>
      </c>
      <c r="H1788" s="92" t="s">
        <v>4968</v>
      </c>
      <c r="I1788" s="92" t="s">
        <v>1093</v>
      </c>
      <c r="J1788" s="92" t="s">
        <v>9357</v>
      </c>
      <c r="K1788" s="92" t="s">
        <v>1093</v>
      </c>
      <c r="L1788" s="157">
        <v>78.879695400000003</v>
      </c>
      <c r="M1788" s="92" t="s">
        <v>2711</v>
      </c>
      <c r="N1788" s="157">
        <v>290565980.65235901</v>
      </c>
      <c r="O1788" s="92" t="s">
        <v>9060</v>
      </c>
    </row>
    <row r="1789" spans="1:15" ht="24" customHeight="1">
      <c r="A1789" s="92" t="s">
        <v>5548</v>
      </c>
      <c r="B1789" s="151" t="s">
        <v>1126</v>
      </c>
      <c r="C1789" s="151" t="s">
        <v>5549</v>
      </c>
      <c r="D1789" s="151" t="s">
        <v>1091</v>
      </c>
      <c r="E1789" s="152" t="s">
        <v>1096</v>
      </c>
      <c r="F1789" s="92" t="s">
        <v>1157</v>
      </c>
      <c r="G1789" s="92" t="s">
        <v>1093</v>
      </c>
      <c r="H1789" s="92" t="s">
        <v>9358</v>
      </c>
      <c r="I1789" s="92" t="s">
        <v>1093</v>
      </c>
      <c r="J1789" s="92" t="s">
        <v>9359</v>
      </c>
      <c r="K1789" s="92" t="s">
        <v>1093</v>
      </c>
      <c r="L1789" s="157">
        <v>77.84</v>
      </c>
      <c r="M1789" s="92" t="s">
        <v>2711</v>
      </c>
      <c r="N1789" s="157">
        <v>290566058.49235898</v>
      </c>
      <c r="O1789" s="92" t="s">
        <v>9060</v>
      </c>
    </row>
    <row r="1790" spans="1:15" ht="24" customHeight="1">
      <c r="A1790" s="92" t="s">
        <v>5550</v>
      </c>
      <c r="B1790" s="151" t="s">
        <v>1126</v>
      </c>
      <c r="C1790" s="151" t="s">
        <v>5551</v>
      </c>
      <c r="D1790" s="151" t="s">
        <v>1091</v>
      </c>
      <c r="E1790" s="152" t="s">
        <v>1096</v>
      </c>
      <c r="F1790" s="92" t="s">
        <v>4002</v>
      </c>
      <c r="G1790" s="92" t="s">
        <v>1093</v>
      </c>
      <c r="H1790" s="92" t="s">
        <v>3229</v>
      </c>
      <c r="I1790" s="92" t="s">
        <v>1093</v>
      </c>
      <c r="J1790" s="92" t="s">
        <v>9360</v>
      </c>
      <c r="K1790" s="92" t="s">
        <v>1093</v>
      </c>
      <c r="L1790" s="157">
        <v>77.760000000000005</v>
      </c>
      <c r="M1790" s="92" t="s">
        <v>2711</v>
      </c>
      <c r="N1790" s="157">
        <v>290566136.25235897</v>
      </c>
      <c r="O1790" s="92" t="s">
        <v>9060</v>
      </c>
    </row>
    <row r="1791" spans="1:15" ht="24" customHeight="1">
      <c r="A1791" s="92" t="s">
        <v>9361</v>
      </c>
      <c r="B1791" s="151" t="s">
        <v>1126</v>
      </c>
      <c r="C1791" s="151" t="s">
        <v>9362</v>
      </c>
      <c r="D1791" s="151" t="s">
        <v>1091</v>
      </c>
      <c r="E1791" s="152" t="s">
        <v>1096</v>
      </c>
      <c r="F1791" s="92" t="s">
        <v>1097</v>
      </c>
      <c r="G1791" s="92" t="s">
        <v>1093</v>
      </c>
      <c r="H1791" s="92" t="s">
        <v>5600</v>
      </c>
      <c r="I1791" s="92" t="s">
        <v>1093</v>
      </c>
      <c r="J1791" s="92" t="s">
        <v>5600</v>
      </c>
      <c r="K1791" s="92" t="s">
        <v>1093</v>
      </c>
      <c r="L1791" s="157">
        <v>77.55</v>
      </c>
      <c r="M1791" s="92" t="s">
        <v>2711</v>
      </c>
      <c r="N1791" s="157">
        <v>290566213.80235898</v>
      </c>
      <c r="O1791" s="92" t="s">
        <v>9060</v>
      </c>
    </row>
    <row r="1792" spans="1:15" ht="24" customHeight="1">
      <c r="A1792" s="92" t="s">
        <v>5566</v>
      </c>
      <c r="B1792" s="151" t="s">
        <v>1126</v>
      </c>
      <c r="C1792" s="151" t="s">
        <v>5567</v>
      </c>
      <c r="D1792" s="151" t="s">
        <v>513</v>
      </c>
      <c r="E1792" s="152" t="s">
        <v>254</v>
      </c>
      <c r="F1792" s="92" t="s">
        <v>4678</v>
      </c>
      <c r="G1792" s="92" t="s">
        <v>1093</v>
      </c>
      <c r="H1792" s="92" t="s">
        <v>9363</v>
      </c>
      <c r="I1792" s="92" t="s">
        <v>1093</v>
      </c>
      <c r="J1792" s="92" t="s">
        <v>5600</v>
      </c>
      <c r="K1792" s="92" t="s">
        <v>1093</v>
      </c>
      <c r="L1792" s="157">
        <v>77.546473199999994</v>
      </c>
      <c r="M1792" s="92" t="s">
        <v>2711</v>
      </c>
      <c r="N1792" s="157">
        <v>290566291.34883201</v>
      </c>
      <c r="O1792" s="92" t="s">
        <v>9060</v>
      </c>
    </row>
    <row r="1793" spans="1:15" ht="24" customHeight="1">
      <c r="A1793" s="92" t="s">
        <v>5552</v>
      </c>
      <c r="B1793" s="151" t="s">
        <v>1126</v>
      </c>
      <c r="C1793" s="151" t="s">
        <v>5553</v>
      </c>
      <c r="D1793" s="151" t="s">
        <v>1091</v>
      </c>
      <c r="E1793" s="152" t="s">
        <v>1096</v>
      </c>
      <c r="F1793" s="92" t="s">
        <v>2499</v>
      </c>
      <c r="G1793" s="92" t="s">
        <v>1093</v>
      </c>
      <c r="H1793" s="92" t="s">
        <v>5899</v>
      </c>
      <c r="I1793" s="92" t="s">
        <v>1093</v>
      </c>
      <c r="J1793" s="92" t="s">
        <v>9364</v>
      </c>
      <c r="K1793" s="92" t="s">
        <v>1093</v>
      </c>
      <c r="L1793" s="157">
        <v>77.36</v>
      </c>
      <c r="M1793" s="92" t="s">
        <v>2711</v>
      </c>
      <c r="N1793" s="157">
        <v>290566368.70883203</v>
      </c>
      <c r="O1793" s="92" t="s">
        <v>9060</v>
      </c>
    </row>
    <row r="1794" spans="1:15" ht="24" customHeight="1">
      <c r="A1794" s="92" t="s">
        <v>5556</v>
      </c>
      <c r="B1794" s="151" t="s">
        <v>4310</v>
      </c>
      <c r="C1794" s="151" t="s">
        <v>5557</v>
      </c>
      <c r="D1794" s="151" t="s">
        <v>1091</v>
      </c>
      <c r="E1794" s="152" t="s">
        <v>1096</v>
      </c>
      <c r="F1794" s="92" t="s">
        <v>1157</v>
      </c>
      <c r="G1794" s="92" t="s">
        <v>1093</v>
      </c>
      <c r="H1794" s="92" t="s">
        <v>9365</v>
      </c>
      <c r="I1794" s="92" t="s">
        <v>1093</v>
      </c>
      <c r="J1794" s="92" t="s">
        <v>9366</v>
      </c>
      <c r="K1794" s="92" t="s">
        <v>1093</v>
      </c>
      <c r="L1794" s="157">
        <v>76.64</v>
      </c>
      <c r="M1794" s="92" t="s">
        <v>2711</v>
      </c>
      <c r="N1794" s="157">
        <v>290566445.34883201</v>
      </c>
      <c r="O1794" s="92" t="s">
        <v>9060</v>
      </c>
    </row>
    <row r="1795" spans="1:15" ht="24" customHeight="1">
      <c r="A1795" s="92" t="s">
        <v>5559</v>
      </c>
      <c r="B1795" s="151" t="s">
        <v>1089</v>
      </c>
      <c r="C1795" s="151" t="s">
        <v>5560</v>
      </c>
      <c r="D1795" s="151" t="s">
        <v>1091</v>
      </c>
      <c r="E1795" s="152" t="s">
        <v>1109</v>
      </c>
      <c r="F1795" s="92" t="s">
        <v>1157</v>
      </c>
      <c r="G1795" s="92" t="s">
        <v>1093</v>
      </c>
      <c r="H1795" s="92" t="s">
        <v>9367</v>
      </c>
      <c r="I1795" s="92" t="s">
        <v>1093</v>
      </c>
      <c r="J1795" s="92" t="s">
        <v>9368</v>
      </c>
      <c r="K1795" s="92" t="s">
        <v>1093</v>
      </c>
      <c r="L1795" s="157">
        <v>76.44</v>
      </c>
      <c r="M1795" s="92" t="s">
        <v>2711</v>
      </c>
      <c r="N1795" s="157">
        <v>290566521.78883201</v>
      </c>
      <c r="O1795" s="92" t="s">
        <v>9060</v>
      </c>
    </row>
    <row r="1796" spans="1:15" ht="24" customHeight="1">
      <c r="A1796" s="92" t="s">
        <v>5561</v>
      </c>
      <c r="B1796" s="151" t="s">
        <v>1126</v>
      </c>
      <c r="C1796" s="151" t="s">
        <v>5562</v>
      </c>
      <c r="D1796" s="151" t="s">
        <v>513</v>
      </c>
      <c r="E1796" s="152" t="s">
        <v>1096</v>
      </c>
      <c r="F1796" s="92" t="s">
        <v>5563</v>
      </c>
      <c r="G1796" s="92" t="s">
        <v>1093</v>
      </c>
      <c r="H1796" s="92" t="s">
        <v>9369</v>
      </c>
      <c r="I1796" s="92" t="s">
        <v>1093</v>
      </c>
      <c r="J1796" s="92" t="s">
        <v>9370</v>
      </c>
      <c r="K1796" s="92" t="s">
        <v>1093</v>
      </c>
      <c r="L1796" s="157">
        <v>74.762431383999996</v>
      </c>
      <c r="M1796" s="92" t="s">
        <v>2711</v>
      </c>
      <c r="N1796" s="157">
        <v>290566596.55126297</v>
      </c>
      <c r="O1796" s="92" t="s">
        <v>9060</v>
      </c>
    </row>
    <row r="1797" spans="1:15" ht="36" customHeight="1">
      <c r="A1797" s="92" t="s">
        <v>5574</v>
      </c>
      <c r="B1797" s="151" t="s">
        <v>1089</v>
      </c>
      <c r="C1797" s="151" t="s">
        <v>5575</v>
      </c>
      <c r="D1797" s="151" t="s">
        <v>1091</v>
      </c>
      <c r="E1797" s="152" t="s">
        <v>1109</v>
      </c>
      <c r="F1797" s="92" t="s">
        <v>5576</v>
      </c>
      <c r="G1797" s="92" t="s">
        <v>1093</v>
      </c>
      <c r="H1797" s="92" t="s">
        <v>8045</v>
      </c>
      <c r="I1797" s="92" t="s">
        <v>1093</v>
      </c>
      <c r="J1797" s="92" t="s">
        <v>9371</v>
      </c>
      <c r="K1797" s="92" t="s">
        <v>1093</v>
      </c>
      <c r="L1797" s="157">
        <v>74.096400000000003</v>
      </c>
      <c r="M1797" s="92" t="s">
        <v>2711</v>
      </c>
      <c r="N1797" s="157">
        <v>290566670.647663</v>
      </c>
      <c r="O1797" s="92" t="s">
        <v>9060</v>
      </c>
    </row>
    <row r="1798" spans="1:15" ht="36" customHeight="1">
      <c r="A1798" s="92" t="s">
        <v>5564</v>
      </c>
      <c r="B1798" s="151" t="s">
        <v>1126</v>
      </c>
      <c r="C1798" s="151" t="s">
        <v>5565</v>
      </c>
      <c r="D1798" s="151" t="s">
        <v>1091</v>
      </c>
      <c r="E1798" s="152" t="s">
        <v>1096</v>
      </c>
      <c r="F1798" s="92" t="s">
        <v>1605</v>
      </c>
      <c r="G1798" s="92" t="s">
        <v>1093</v>
      </c>
      <c r="H1798" s="92" t="s">
        <v>9131</v>
      </c>
      <c r="I1798" s="92" t="s">
        <v>1093</v>
      </c>
      <c r="J1798" s="92" t="s">
        <v>9372</v>
      </c>
      <c r="K1798" s="92" t="s">
        <v>1093</v>
      </c>
      <c r="L1798" s="157">
        <v>74.040000000000006</v>
      </c>
      <c r="M1798" s="92" t="s">
        <v>2711</v>
      </c>
      <c r="N1798" s="157">
        <v>290566744.68766302</v>
      </c>
      <c r="O1798" s="92" t="s">
        <v>9060</v>
      </c>
    </row>
    <row r="1799" spans="1:15" ht="24" customHeight="1">
      <c r="A1799" s="92" t="s">
        <v>5569</v>
      </c>
      <c r="B1799" s="151" t="s">
        <v>1126</v>
      </c>
      <c r="C1799" s="151" t="s">
        <v>5570</v>
      </c>
      <c r="D1799" s="151" t="s">
        <v>1091</v>
      </c>
      <c r="E1799" s="152" t="s">
        <v>1096</v>
      </c>
      <c r="F1799" s="92" t="s">
        <v>1157</v>
      </c>
      <c r="G1799" s="92" t="s">
        <v>1093</v>
      </c>
      <c r="H1799" s="92" t="s">
        <v>9373</v>
      </c>
      <c r="I1799" s="92" t="s">
        <v>1093</v>
      </c>
      <c r="J1799" s="92" t="s">
        <v>9374</v>
      </c>
      <c r="K1799" s="92" t="s">
        <v>1093</v>
      </c>
      <c r="L1799" s="157">
        <v>73.84</v>
      </c>
      <c r="M1799" s="92" t="s">
        <v>2711</v>
      </c>
      <c r="N1799" s="157">
        <v>290566818.52766299</v>
      </c>
      <c r="O1799" s="92" t="s">
        <v>9060</v>
      </c>
    </row>
    <row r="1800" spans="1:15" ht="24" customHeight="1">
      <c r="A1800" s="92" t="s">
        <v>5571</v>
      </c>
      <c r="B1800" s="151" t="s">
        <v>1089</v>
      </c>
      <c r="C1800" s="151" t="s">
        <v>5572</v>
      </c>
      <c r="D1800" s="151" t="s">
        <v>1091</v>
      </c>
      <c r="E1800" s="152" t="s">
        <v>1096</v>
      </c>
      <c r="F1800" s="92" t="s">
        <v>2710</v>
      </c>
      <c r="G1800" s="92" t="s">
        <v>1093</v>
      </c>
      <c r="H1800" s="92" t="s">
        <v>9375</v>
      </c>
      <c r="I1800" s="92" t="s">
        <v>1093</v>
      </c>
      <c r="J1800" s="92" t="s">
        <v>1631</v>
      </c>
      <c r="K1800" s="92" t="s">
        <v>1093</v>
      </c>
      <c r="L1800" s="157">
        <v>73.8</v>
      </c>
      <c r="M1800" s="92" t="s">
        <v>2711</v>
      </c>
      <c r="N1800" s="157">
        <v>290566892.327663</v>
      </c>
      <c r="O1800" s="92" t="s">
        <v>9060</v>
      </c>
    </row>
    <row r="1801" spans="1:15" ht="24" customHeight="1">
      <c r="A1801" s="92" t="s">
        <v>5577</v>
      </c>
      <c r="B1801" s="151" t="s">
        <v>1089</v>
      </c>
      <c r="C1801" s="151" t="s">
        <v>5578</v>
      </c>
      <c r="D1801" s="151" t="s">
        <v>513</v>
      </c>
      <c r="E1801" s="152" t="s">
        <v>1096</v>
      </c>
      <c r="F1801" s="92" t="s">
        <v>1605</v>
      </c>
      <c r="G1801" s="92" t="s">
        <v>534</v>
      </c>
      <c r="H1801" s="92" t="s">
        <v>9376</v>
      </c>
      <c r="I1801" s="92" t="s">
        <v>9376</v>
      </c>
      <c r="J1801" s="92" t="s">
        <v>9377</v>
      </c>
      <c r="K1801" s="92" t="s">
        <v>1217</v>
      </c>
      <c r="L1801" s="157">
        <v>73.08</v>
      </c>
      <c r="M1801" s="92" t="s">
        <v>2711</v>
      </c>
      <c r="N1801" s="157">
        <v>290566965.40766299</v>
      </c>
      <c r="O1801" s="92" t="s">
        <v>9060</v>
      </c>
    </row>
    <row r="1802" spans="1:15" ht="24" customHeight="1">
      <c r="A1802" s="92" t="s">
        <v>9378</v>
      </c>
      <c r="B1802" s="151" t="s">
        <v>1558</v>
      </c>
      <c r="C1802" s="151" t="s">
        <v>9379</v>
      </c>
      <c r="D1802" s="151" t="s">
        <v>1091</v>
      </c>
      <c r="E1802" s="152" t="s">
        <v>1096</v>
      </c>
      <c r="F1802" s="92" t="s">
        <v>3634</v>
      </c>
      <c r="G1802" s="92" t="s">
        <v>1093</v>
      </c>
      <c r="H1802" s="92" t="s">
        <v>8096</v>
      </c>
      <c r="I1802" s="92" t="s">
        <v>1093</v>
      </c>
      <c r="J1802" s="92" t="s">
        <v>9380</v>
      </c>
      <c r="K1802" s="92" t="s">
        <v>1093</v>
      </c>
      <c r="L1802" s="157">
        <v>72.599999999999994</v>
      </c>
      <c r="M1802" s="92" t="s">
        <v>2711</v>
      </c>
      <c r="N1802" s="157">
        <v>290567038.00766301</v>
      </c>
      <c r="O1802" s="92" t="s">
        <v>9060</v>
      </c>
    </row>
    <row r="1803" spans="1:15" ht="36" customHeight="1">
      <c r="A1803" s="92" t="s">
        <v>5542</v>
      </c>
      <c r="B1803" s="151" t="s">
        <v>1101</v>
      </c>
      <c r="C1803" s="151" t="s">
        <v>5543</v>
      </c>
      <c r="D1803" s="151" t="s">
        <v>513</v>
      </c>
      <c r="E1803" s="152" t="s">
        <v>1096</v>
      </c>
      <c r="F1803" s="92" t="s">
        <v>10071</v>
      </c>
      <c r="G1803" s="92" t="s">
        <v>534</v>
      </c>
      <c r="H1803" s="92" t="s">
        <v>5273</v>
      </c>
      <c r="I1803" s="92" t="s">
        <v>6206</v>
      </c>
      <c r="J1803" s="92" t="s">
        <v>10072</v>
      </c>
      <c r="K1803" s="92" t="s">
        <v>1217</v>
      </c>
      <c r="L1803" s="157">
        <v>71.636219765999996</v>
      </c>
      <c r="M1803" s="92" t="s">
        <v>2711</v>
      </c>
      <c r="N1803" s="157">
        <v>290567109.64388299</v>
      </c>
      <c r="O1803" s="92" t="s">
        <v>9060</v>
      </c>
    </row>
    <row r="1804" spans="1:15" ht="24" customHeight="1">
      <c r="A1804" s="92" t="s">
        <v>5579</v>
      </c>
      <c r="B1804" s="151" t="s">
        <v>1126</v>
      </c>
      <c r="C1804" s="151" t="s">
        <v>5580</v>
      </c>
      <c r="D1804" s="151" t="s">
        <v>1091</v>
      </c>
      <c r="E1804" s="152" t="s">
        <v>1096</v>
      </c>
      <c r="F1804" s="92" t="s">
        <v>1157</v>
      </c>
      <c r="G1804" s="92" t="s">
        <v>1093</v>
      </c>
      <c r="H1804" s="92" t="s">
        <v>9381</v>
      </c>
      <c r="I1804" s="92" t="s">
        <v>1093</v>
      </c>
      <c r="J1804" s="92" t="s">
        <v>9382</v>
      </c>
      <c r="K1804" s="92" t="s">
        <v>1093</v>
      </c>
      <c r="L1804" s="157">
        <v>71</v>
      </c>
      <c r="M1804" s="92" t="s">
        <v>2711</v>
      </c>
      <c r="N1804" s="157">
        <v>290567180.64388299</v>
      </c>
      <c r="O1804" s="92" t="s">
        <v>9060</v>
      </c>
    </row>
    <row r="1805" spans="1:15" ht="36" customHeight="1">
      <c r="A1805" s="92" t="s">
        <v>5582</v>
      </c>
      <c r="B1805" s="151" t="s">
        <v>1126</v>
      </c>
      <c r="C1805" s="151" t="s">
        <v>5583</v>
      </c>
      <c r="D1805" s="151" t="s">
        <v>1091</v>
      </c>
      <c r="E1805" s="152" t="s">
        <v>1096</v>
      </c>
      <c r="F1805" s="92" t="s">
        <v>5584</v>
      </c>
      <c r="G1805" s="92" t="s">
        <v>1093</v>
      </c>
      <c r="H1805" s="92" t="s">
        <v>9383</v>
      </c>
      <c r="I1805" s="92" t="s">
        <v>1093</v>
      </c>
      <c r="J1805" s="92" t="s">
        <v>9384</v>
      </c>
      <c r="K1805" s="92" t="s">
        <v>1093</v>
      </c>
      <c r="L1805" s="157">
        <v>70.523796000000004</v>
      </c>
      <c r="M1805" s="92" t="s">
        <v>2711</v>
      </c>
      <c r="N1805" s="157">
        <v>290567251.16767901</v>
      </c>
      <c r="O1805" s="92" t="s">
        <v>9060</v>
      </c>
    </row>
    <row r="1806" spans="1:15" ht="36" customHeight="1">
      <c r="A1806" s="92" t="s">
        <v>5593</v>
      </c>
      <c r="B1806" s="151" t="s">
        <v>1101</v>
      </c>
      <c r="C1806" s="151" t="s">
        <v>5594</v>
      </c>
      <c r="D1806" s="151" t="s">
        <v>513</v>
      </c>
      <c r="E1806" s="152" t="s">
        <v>1096</v>
      </c>
      <c r="F1806" s="92" t="s">
        <v>9385</v>
      </c>
      <c r="G1806" s="92" t="s">
        <v>9386</v>
      </c>
      <c r="H1806" s="92" t="s">
        <v>8765</v>
      </c>
      <c r="I1806" s="92" t="s">
        <v>9363</v>
      </c>
      <c r="J1806" s="92" t="s">
        <v>9387</v>
      </c>
      <c r="K1806" s="92" t="s">
        <v>1164</v>
      </c>
      <c r="L1806" s="157">
        <v>70.487749439360002</v>
      </c>
      <c r="M1806" s="92" t="s">
        <v>2711</v>
      </c>
      <c r="N1806" s="157">
        <v>290567321.65542799</v>
      </c>
      <c r="O1806" s="92" t="s">
        <v>9331</v>
      </c>
    </row>
    <row r="1807" spans="1:15" ht="36" customHeight="1">
      <c r="A1807" s="92" t="s">
        <v>5554</v>
      </c>
      <c r="B1807" s="151" t="s">
        <v>1101</v>
      </c>
      <c r="C1807" s="151" t="s">
        <v>5555</v>
      </c>
      <c r="D1807" s="151" t="s">
        <v>513</v>
      </c>
      <c r="E1807" s="152" t="s">
        <v>1096</v>
      </c>
      <c r="F1807" s="92" t="s">
        <v>5369</v>
      </c>
      <c r="G1807" s="92" t="s">
        <v>534</v>
      </c>
      <c r="H1807" s="92" t="s">
        <v>4175</v>
      </c>
      <c r="I1807" s="92" t="s">
        <v>5229</v>
      </c>
      <c r="J1807" s="92" t="s">
        <v>10073</v>
      </c>
      <c r="K1807" s="92" t="s">
        <v>1217</v>
      </c>
      <c r="L1807" s="157">
        <v>69.425737447680007</v>
      </c>
      <c r="M1807" s="92" t="s">
        <v>2711</v>
      </c>
      <c r="N1807" s="157">
        <v>290567391.08116502</v>
      </c>
      <c r="O1807" s="92" t="s">
        <v>9331</v>
      </c>
    </row>
    <row r="1808" spans="1:15" ht="24" customHeight="1">
      <c r="A1808" s="92" t="s">
        <v>5585</v>
      </c>
      <c r="B1808" s="151" t="s">
        <v>1126</v>
      </c>
      <c r="C1808" s="151" t="s">
        <v>5586</v>
      </c>
      <c r="D1808" s="151" t="s">
        <v>1091</v>
      </c>
      <c r="E1808" s="152" t="s">
        <v>1096</v>
      </c>
      <c r="F1808" s="92" t="s">
        <v>2573</v>
      </c>
      <c r="G1808" s="92" t="s">
        <v>1093</v>
      </c>
      <c r="H1808" s="92" t="s">
        <v>9389</v>
      </c>
      <c r="I1808" s="92" t="s">
        <v>1093</v>
      </c>
      <c r="J1808" s="92" t="s">
        <v>9390</v>
      </c>
      <c r="K1808" s="92" t="s">
        <v>1093</v>
      </c>
      <c r="L1808" s="157">
        <v>69.3</v>
      </c>
      <c r="M1808" s="92" t="s">
        <v>2711</v>
      </c>
      <c r="N1808" s="157">
        <v>290567460.38116503</v>
      </c>
      <c r="O1808" s="92" t="s">
        <v>9331</v>
      </c>
    </row>
    <row r="1809" spans="1:15" ht="24" customHeight="1">
      <c r="A1809" s="92" t="s">
        <v>5588</v>
      </c>
      <c r="B1809" s="151" t="s">
        <v>1126</v>
      </c>
      <c r="C1809" s="151" t="s">
        <v>5589</v>
      </c>
      <c r="D1809" s="151" t="s">
        <v>1091</v>
      </c>
      <c r="E1809" s="152" t="s">
        <v>1096</v>
      </c>
      <c r="F1809" s="92" t="s">
        <v>1605</v>
      </c>
      <c r="G1809" s="92" t="s">
        <v>1093</v>
      </c>
      <c r="H1809" s="92" t="s">
        <v>9391</v>
      </c>
      <c r="I1809" s="92" t="s">
        <v>1093</v>
      </c>
      <c r="J1809" s="92" t="s">
        <v>9392</v>
      </c>
      <c r="K1809" s="92" t="s">
        <v>1093</v>
      </c>
      <c r="L1809" s="157">
        <v>69.239999999999995</v>
      </c>
      <c r="M1809" s="92" t="s">
        <v>2711</v>
      </c>
      <c r="N1809" s="157">
        <v>290567529.62116498</v>
      </c>
      <c r="O1809" s="92" t="s">
        <v>9331</v>
      </c>
    </row>
    <row r="1810" spans="1:15" ht="24" customHeight="1">
      <c r="A1810" s="92" t="s">
        <v>5506</v>
      </c>
      <c r="B1810" s="151" t="s">
        <v>1558</v>
      </c>
      <c r="C1810" s="151" t="s">
        <v>5507</v>
      </c>
      <c r="D1810" s="151" t="s">
        <v>1091</v>
      </c>
      <c r="E1810" s="152" t="s">
        <v>1195</v>
      </c>
      <c r="F1810" s="92" t="s">
        <v>5508</v>
      </c>
      <c r="G1810" s="92" t="s">
        <v>1093</v>
      </c>
      <c r="H1810" s="92" t="s">
        <v>4772</v>
      </c>
      <c r="I1810" s="92" t="s">
        <v>1093</v>
      </c>
      <c r="J1810" s="92" t="s">
        <v>9393</v>
      </c>
      <c r="K1810" s="92" t="s">
        <v>1093</v>
      </c>
      <c r="L1810" s="157">
        <v>68.875500000000002</v>
      </c>
      <c r="M1810" s="92" t="s">
        <v>2711</v>
      </c>
      <c r="N1810" s="157">
        <v>290567598.496665</v>
      </c>
      <c r="O1810" s="92" t="s">
        <v>9331</v>
      </c>
    </row>
    <row r="1811" spans="1:15" ht="24" customHeight="1">
      <c r="A1811" s="92" t="s">
        <v>5590</v>
      </c>
      <c r="B1811" s="151" t="s">
        <v>1921</v>
      </c>
      <c r="C1811" s="151" t="s">
        <v>5591</v>
      </c>
      <c r="D1811" s="151" t="s">
        <v>1091</v>
      </c>
      <c r="E1811" s="152" t="s">
        <v>1109</v>
      </c>
      <c r="F1811" s="92" t="s">
        <v>5592</v>
      </c>
      <c r="G1811" s="92" t="s">
        <v>1093</v>
      </c>
      <c r="H1811" s="92" t="s">
        <v>9394</v>
      </c>
      <c r="I1811" s="92" t="s">
        <v>1093</v>
      </c>
      <c r="J1811" s="92" t="s">
        <v>9395</v>
      </c>
      <c r="K1811" s="92" t="s">
        <v>1093</v>
      </c>
      <c r="L1811" s="157">
        <v>68.424733439999997</v>
      </c>
      <c r="M1811" s="92" t="s">
        <v>2711</v>
      </c>
      <c r="N1811" s="157">
        <v>290567666.92139798</v>
      </c>
      <c r="O1811" s="92" t="s">
        <v>9331</v>
      </c>
    </row>
    <row r="1812" spans="1:15" ht="24" customHeight="1">
      <c r="A1812" s="92" t="s">
        <v>5604</v>
      </c>
      <c r="B1812" s="151" t="s">
        <v>1126</v>
      </c>
      <c r="C1812" s="151" t="s">
        <v>5605</v>
      </c>
      <c r="D1812" s="151" t="s">
        <v>1091</v>
      </c>
      <c r="E1812" s="152" t="s">
        <v>1096</v>
      </c>
      <c r="F1812" s="92" t="s">
        <v>9396</v>
      </c>
      <c r="G1812" s="92" t="s">
        <v>1093</v>
      </c>
      <c r="H1812" s="92" t="s">
        <v>5963</v>
      </c>
      <c r="I1812" s="92" t="s">
        <v>1093</v>
      </c>
      <c r="J1812" s="92" t="s">
        <v>9397</v>
      </c>
      <c r="K1812" s="92" t="s">
        <v>1093</v>
      </c>
      <c r="L1812" s="157">
        <v>66.621050299999993</v>
      </c>
      <c r="M1812" s="92" t="s">
        <v>2711</v>
      </c>
      <c r="N1812" s="157">
        <v>290567733.54244798</v>
      </c>
      <c r="O1812" s="92" t="s">
        <v>9331</v>
      </c>
    </row>
    <row r="1813" spans="1:15" ht="24" customHeight="1">
      <c r="A1813" s="92" t="s">
        <v>5601</v>
      </c>
      <c r="B1813" s="151" t="s">
        <v>1126</v>
      </c>
      <c r="C1813" s="151" t="s">
        <v>5602</v>
      </c>
      <c r="D1813" s="151" t="s">
        <v>1091</v>
      </c>
      <c r="E1813" s="152" t="s">
        <v>1312</v>
      </c>
      <c r="F1813" s="92" t="s">
        <v>4582</v>
      </c>
      <c r="G1813" s="92" t="s">
        <v>1093</v>
      </c>
      <c r="H1813" s="92" t="s">
        <v>9398</v>
      </c>
      <c r="I1813" s="92" t="s">
        <v>1093</v>
      </c>
      <c r="J1813" s="92" t="s">
        <v>9399</v>
      </c>
      <c r="K1813" s="92" t="s">
        <v>1093</v>
      </c>
      <c r="L1813" s="157">
        <v>66.090339</v>
      </c>
      <c r="M1813" s="92" t="s">
        <v>2711</v>
      </c>
      <c r="N1813" s="157">
        <v>290567799.63278699</v>
      </c>
      <c r="O1813" s="92" t="s">
        <v>9331</v>
      </c>
    </row>
    <row r="1814" spans="1:15" ht="24" customHeight="1">
      <c r="A1814" s="92" t="s">
        <v>9400</v>
      </c>
      <c r="B1814" s="151" t="s">
        <v>1558</v>
      </c>
      <c r="C1814" s="151" t="s">
        <v>9401</v>
      </c>
      <c r="D1814" s="151" t="s">
        <v>1091</v>
      </c>
      <c r="E1814" s="152" t="s">
        <v>1096</v>
      </c>
      <c r="F1814" s="92" t="s">
        <v>3756</v>
      </c>
      <c r="G1814" s="92" t="s">
        <v>1093</v>
      </c>
      <c r="H1814" s="92" t="s">
        <v>7137</v>
      </c>
      <c r="I1814" s="92" t="s">
        <v>1093</v>
      </c>
      <c r="J1814" s="92" t="s">
        <v>9402</v>
      </c>
      <c r="K1814" s="92" t="s">
        <v>1093</v>
      </c>
      <c r="L1814" s="157">
        <v>64</v>
      </c>
      <c r="M1814" s="92" t="s">
        <v>2711</v>
      </c>
      <c r="N1814" s="157">
        <v>290567863.63278699</v>
      </c>
      <c r="O1814" s="92" t="s">
        <v>9331</v>
      </c>
    </row>
    <row r="1815" spans="1:15" ht="24" customHeight="1">
      <c r="A1815" s="92" t="s">
        <v>5606</v>
      </c>
      <c r="B1815" s="151" t="s">
        <v>1126</v>
      </c>
      <c r="C1815" s="151" t="s">
        <v>5607</v>
      </c>
      <c r="D1815" s="151" t="s">
        <v>1091</v>
      </c>
      <c r="E1815" s="152" t="s">
        <v>1096</v>
      </c>
      <c r="F1815" s="92" t="s">
        <v>2935</v>
      </c>
      <c r="G1815" s="92" t="s">
        <v>1093</v>
      </c>
      <c r="H1815" s="92" t="s">
        <v>9403</v>
      </c>
      <c r="I1815" s="92" t="s">
        <v>1093</v>
      </c>
      <c r="J1815" s="92" t="s">
        <v>9404</v>
      </c>
      <c r="K1815" s="92" t="s">
        <v>1093</v>
      </c>
      <c r="L1815" s="157">
        <v>63.92</v>
      </c>
      <c r="M1815" s="92" t="s">
        <v>2711</v>
      </c>
      <c r="N1815" s="157">
        <v>290567927.55278701</v>
      </c>
      <c r="O1815" s="92" t="s">
        <v>9331</v>
      </c>
    </row>
    <row r="1816" spans="1:15" ht="24" customHeight="1">
      <c r="A1816" s="92" t="s">
        <v>5609</v>
      </c>
      <c r="B1816" s="151" t="s">
        <v>1101</v>
      </c>
      <c r="C1816" s="151" t="s">
        <v>5610</v>
      </c>
      <c r="D1816" s="151" t="s">
        <v>1091</v>
      </c>
      <c r="E1816" s="152" t="s">
        <v>1523</v>
      </c>
      <c r="F1816" s="92" t="s">
        <v>5611</v>
      </c>
      <c r="G1816" s="92" t="s">
        <v>1093</v>
      </c>
      <c r="H1816" s="92" t="s">
        <v>7297</v>
      </c>
      <c r="I1816" s="92" t="s">
        <v>1093</v>
      </c>
      <c r="J1816" s="92" t="s">
        <v>9405</v>
      </c>
      <c r="K1816" s="92" t="s">
        <v>1093</v>
      </c>
      <c r="L1816" s="157">
        <v>63.554981522760002</v>
      </c>
      <c r="M1816" s="92" t="s">
        <v>2711</v>
      </c>
      <c r="N1816" s="157">
        <v>290567991.10776901</v>
      </c>
      <c r="O1816" s="92" t="s">
        <v>9331</v>
      </c>
    </row>
    <row r="1817" spans="1:15" ht="24" customHeight="1">
      <c r="A1817" s="92" t="s">
        <v>5599</v>
      </c>
      <c r="B1817" s="151" t="s">
        <v>1089</v>
      </c>
      <c r="C1817" s="151" t="s">
        <v>4999</v>
      </c>
      <c r="D1817" s="151" t="s">
        <v>1095</v>
      </c>
      <c r="E1817" s="152" t="s">
        <v>1109</v>
      </c>
      <c r="F1817" s="92" t="s">
        <v>1796</v>
      </c>
      <c r="G1817" s="92" t="s">
        <v>1093</v>
      </c>
      <c r="H1817" s="92" t="s">
        <v>8398</v>
      </c>
      <c r="I1817" s="92" t="s">
        <v>1093</v>
      </c>
      <c r="J1817" s="92" t="s">
        <v>8903</v>
      </c>
      <c r="K1817" s="92" t="s">
        <v>1093</v>
      </c>
      <c r="L1817" s="157">
        <v>63.45</v>
      </c>
      <c r="M1817" s="92" t="s">
        <v>2711</v>
      </c>
      <c r="N1817" s="157">
        <v>290568054.557769</v>
      </c>
      <c r="O1817" s="92" t="s">
        <v>9331</v>
      </c>
    </row>
    <row r="1818" spans="1:15" ht="48" customHeight="1">
      <c r="A1818" s="92" t="s">
        <v>5612</v>
      </c>
      <c r="B1818" s="151" t="s">
        <v>1089</v>
      </c>
      <c r="C1818" s="151" t="s">
        <v>5316</v>
      </c>
      <c r="D1818" s="151" t="s">
        <v>1091</v>
      </c>
      <c r="E1818" s="152" t="s">
        <v>1160</v>
      </c>
      <c r="F1818" s="92" t="s">
        <v>1520</v>
      </c>
      <c r="G1818" s="92" t="s">
        <v>1093</v>
      </c>
      <c r="H1818" s="92" t="s">
        <v>9406</v>
      </c>
      <c r="I1818" s="92" t="s">
        <v>1093</v>
      </c>
      <c r="J1818" s="92" t="s">
        <v>9407</v>
      </c>
      <c r="K1818" s="92" t="s">
        <v>1093</v>
      </c>
      <c r="L1818" s="157">
        <v>60.48</v>
      </c>
      <c r="M1818" s="92" t="s">
        <v>2711</v>
      </c>
      <c r="N1818" s="157">
        <v>290568115.03776902</v>
      </c>
      <c r="O1818" s="92" t="s">
        <v>9331</v>
      </c>
    </row>
    <row r="1819" spans="1:15" ht="36" customHeight="1">
      <c r="A1819" s="92" t="s">
        <v>5613</v>
      </c>
      <c r="B1819" s="151" t="s">
        <v>1126</v>
      </c>
      <c r="C1819" s="151" t="s">
        <v>5614</v>
      </c>
      <c r="D1819" s="151" t="s">
        <v>513</v>
      </c>
      <c r="E1819" s="152" t="s">
        <v>1096</v>
      </c>
      <c r="F1819" s="92" t="s">
        <v>5615</v>
      </c>
      <c r="G1819" s="92" t="s">
        <v>1093</v>
      </c>
      <c r="H1819" s="92" t="s">
        <v>9408</v>
      </c>
      <c r="I1819" s="92" t="s">
        <v>1093</v>
      </c>
      <c r="J1819" s="92" t="s">
        <v>9409</v>
      </c>
      <c r="K1819" s="92" t="s">
        <v>1093</v>
      </c>
      <c r="L1819" s="157">
        <v>59.692654840000003</v>
      </c>
      <c r="M1819" s="92" t="s">
        <v>2711</v>
      </c>
      <c r="N1819" s="157">
        <v>290568174.73042399</v>
      </c>
      <c r="O1819" s="92" t="s">
        <v>9331</v>
      </c>
    </row>
    <row r="1820" spans="1:15" ht="36" customHeight="1">
      <c r="A1820" s="92" t="s">
        <v>5616</v>
      </c>
      <c r="B1820" s="151" t="s">
        <v>1126</v>
      </c>
      <c r="C1820" s="151" t="s">
        <v>5617</v>
      </c>
      <c r="D1820" s="151" t="s">
        <v>1091</v>
      </c>
      <c r="E1820" s="152" t="s">
        <v>1096</v>
      </c>
      <c r="F1820" s="92" t="s">
        <v>5351</v>
      </c>
      <c r="G1820" s="92" t="s">
        <v>1093</v>
      </c>
      <c r="H1820" s="92" t="s">
        <v>9410</v>
      </c>
      <c r="I1820" s="92" t="s">
        <v>1093</v>
      </c>
      <c r="J1820" s="92" t="s">
        <v>9411</v>
      </c>
      <c r="K1820" s="92" t="s">
        <v>1093</v>
      </c>
      <c r="L1820" s="157">
        <v>59.439720000000001</v>
      </c>
      <c r="M1820" s="92" t="s">
        <v>2711</v>
      </c>
      <c r="N1820" s="157">
        <v>290568234.17014402</v>
      </c>
      <c r="O1820" s="92" t="s">
        <v>9331</v>
      </c>
    </row>
    <row r="1821" spans="1:15" ht="24" customHeight="1">
      <c r="A1821" s="92" t="s">
        <v>9412</v>
      </c>
      <c r="B1821" s="151" t="s">
        <v>1126</v>
      </c>
      <c r="C1821" s="151" t="s">
        <v>9413</v>
      </c>
      <c r="D1821" s="151" t="s">
        <v>1091</v>
      </c>
      <c r="E1821" s="152" t="s">
        <v>1096</v>
      </c>
      <c r="F1821" s="92" t="s">
        <v>1097</v>
      </c>
      <c r="G1821" s="92" t="s">
        <v>1093</v>
      </c>
      <c r="H1821" s="92" t="s">
        <v>9414</v>
      </c>
      <c r="I1821" s="92" t="s">
        <v>1093</v>
      </c>
      <c r="J1821" s="92" t="s">
        <v>9414</v>
      </c>
      <c r="K1821" s="92" t="s">
        <v>1093</v>
      </c>
      <c r="L1821" s="157">
        <v>59.22</v>
      </c>
      <c r="M1821" s="92" t="s">
        <v>2711</v>
      </c>
      <c r="N1821" s="157">
        <v>290568293.39014399</v>
      </c>
      <c r="O1821" s="92" t="s">
        <v>9331</v>
      </c>
    </row>
    <row r="1822" spans="1:15" ht="24" customHeight="1">
      <c r="A1822" s="92" t="s">
        <v>9415</v>
      </c>
      <c r="B1822" s="151" t="s">
        <v>1558</v>
      </c>
      <c r="C1822" s="151" t="s">
        <v>9416</v>
      </c>
      <c r="D1822" s="151" t="s">
        <v>1091</v>
      </c>
      <c r="E1822" s="152" t="s">
        <v>1096</v>
      </c>
      <c r="F1822" s="92" t="s">
        <v>3382</v>
      </c>
      <c r="G1822" s="92" t="s">
        <v>1093</v>
      </c>
      <c r="H1822" s="92" t="s">
        <v>9417</v>
      </c>
      <c r="I1822" s="92" t="s">
        <v>1093</v>
      </c>
      <c r="J1822" s="92" t="s">
        <v>9418</v>
      </c>
      <c r="K1822" s="92" t="s">
        <v>1093</v>
      </c>
      <c r="L1822" s="157">
        <v>57.12</v>
      </c>
      <c r="M1822" s="92" t="s">
        <v>2711</v>
      </c>
      <c r="N1822" s="157">
        <v>290568350.510144</v>
      </c>
      <c r="O1822" s="92" t="s">
        <v>9331</v>
      </c>
    </row>
    <row r="1823" spans="1:15" ht="24" customHeight="1">
      <c r="A1823" s="92" t="s">
        <v>5618</v>
      </c>
      <c r="B1823" s="151" t="s">
        <v>1126</v>
      </c>
      <c r="C1823" s="151" t="s">
        <v>5619</v>
      </c>
      <c r="D1823" s="151" t="s">
        <v>1091</v>
      </c>
      <c r="E1823" s="152" t="s">
        <v>1096</v>
      </c>
      <c r="F1823" s="92" t="s">
        <v>5620</v>
      </c>
      <c r="G1823" s="92" t="s">
        <v>1093</v>
      </c>
      <c r="H1823" s="92" t="s">
        <v>7806</v>
      </c>
      <c r="I1823" s="92" t="s">
        <v>1093</v>
      </c>
      <c r="J1823" s="92" t="s">
        <v>9419</v>
      </c>
      <c r="K1823" s="92" t="s">
        <v>1093</v>
      </c>
      <c r="L1823" s="157">
        <v>56.58</v>
      </c>
      <c r="M1823" s="92" t="s">
        <v>2711</v>
      </c>
      <c r="N1823" s="157">
        <v>290568407.09014398</v>
      </c>
      <c r="O1823" s="92" t="s">
        <v>9331</v>
      </c>
    </row>
    <row r="1824" spans="1:15" ht="24" customHeight="1">
      <c r="A1824" s="92" t="s">
        <v>5622</v>
      </c>
      <c r="B1824" s="151" t="s">
        <v>1126</v>
      </c>
      <c r="C1824" s="151" t="s">
        <v>5623</v>
      </c>
      <c r="D1824" s="151" t="s">
        <v>1091</v>
      </c>
      <c r="E1824" s="152" t="s">
        <v>1096</v>
      </c>
      <c r="F1824" s="92" t="s">
        <v>5351</v>
      </c>
      <c r="G1824" s="92" t="s">
        <v>1093</v>
      </c>
      <c r="H1824" s="92" t="s">
        <v>9420</v>
      </c>
      <c r="I1824" s="92" t="s">
        <v>1093</v>
      </c>
      <c r="J1824" s="92" t="s">
        <v>9421</v>
      </c>
      <c r="K1824" s="92" t="s">
        <v>1093</v>
      </c>
      <c r="L1824" s="157">
        <v>55.878</v>
      </c>
      <c r="M1824" s="92" t="s">
        <v>2711</v>
      </c>
      <c r="N1824" s="157">
        <v>290568462.968144</v>
      </c>
      <c r="O1824" s="92" t="s">
        <v>9331</v>
      </c>
    </row>
    <row r="1825" spans="1:15" ht="24" customHeight="1">
      <c r="A1825" s="92" t="s">
        <v>5653</v>
      </c>
      <c r="B1825" s="151" t="s">
        <v>1101</v>
      </c>
      <c r="C1825" s="151" t="s">
        <v>5654</v>
      </c>
      <c r="D1825" s="151" t="s">
        <v>1091</v>
      </c>
      <c r="E1825" s="152" t="s">
        <v>1160</v>
      </c>
      <c r="F1825" s="92" t="s">
        <v>5655</v>
      </c>
      <c r="G1825" s="92" t="s">
        <v>1093</v>
      </c>
      <c r="H1825" s="92" t="s">
        <v>9422</v>
      </c>
      <c r="I1825" s="92" t="s">
        <v>1093</v>
      </c>
      <c r="J1825" s="92" t="s">
        <v>1691</v>
      </c>
      <c r="K1825" s="92" t="s">
        <v>1093</v>
      </c>
      <c r="L1825" s="157">
        <v>54.4073712</v>
      </c>
      <c r="M1825" s="92" t="s">
        <v>2711</v>
      </c>
      <c r="N1825" s="157">
        <v>290568517.37551498</v>
      </c>
      <c r="O1825" s="92" t="s">
        <v>9331</v>
      </c>
    </row>
    <row r="1826" spans="1:15" ht="48" customHeight="1">
      <c r="A1826" s="92" t="s">
        <v>5626</v>
      </c>
      <c r="B1826" s="151" t="s">
        <v>1089</v>
      </c>
      <c r="C1826" s="151" t="s">
        <v>5627</v>
      </c>
      <c r="D1826" s="151" t="s">
        <v>1091</v>
      </c>
      <c r="E1826" s="152" t="s">
        <v>1109</v>
      </c>
      <c r="F1826" s="92" t="s">
        <v>2499</v>
      </c>
      <c r="G1826" s="92" t="s">
        <v>1093</v>
      </c>
      <c r="H1826" s="92" t="s">
        <v>9423</v>
      </c>
      <c r="I1826" s="92" t="s">
        <v>1093</v>
      </c>
      <c r="J1826" s="92" t="s">
        <v>7310</v>
      </c>
      <c r="K1826" s="92" t="s">
        <v>1093</v>
      </c>
      <c r="L1826" s="157">
        <v>54.24</v>
      </c>
      <c r="M1826" s="92" t="s">
        <v>2711</v>
      </c>
      <c r="N1826" s="157">
        <v>290568571.61551499</v>
      </c>
      <c r="O1826" s="92" t="s">
        <v>9331</v>
      </c>
    </row>
    <row r="1827" spans="1:15" ht="24" customHeight="1">
      <c r="A1827" s="92" t="s">
        <v>5624</v>
      </c>
      <c r="B1827" s="151" t="s">
        <v>1089</v>
      </c>
      <c r="C1827" s="151" t="s">
        <v>5625</v>
      </c>
      <c r="D1827" s="151" t="s">
        <v>1091</v>
      </c>
      <c r="E1827" s="152" t="s">
        <v>1109</v>
      </c>
      <c r="F1827" s="92" t="s">
        <v>1119</v>
      </c>
      <c r="G1827" s="92" t="s">
        <v>1093</v>
      </c>
      <c r="H1827" s="92" t="s">
        <v>9424</v>
      </c>
      <c r="I1827" s="92" t="s">
        <v>1093</v>
      </c>
      <c r="J1827" s="92" t="s">
        <v>7310</v>
      </c>
      <c r="K1827" s="92" t="s">
        <v>1093</v>
      </c>
      <c r="L1827" s="157">
        <v>54.24</v>
      </c>
      <c r="M1827" s="92" t="s">
        <v>2711</v>
      </c>
      <c r="N1827" s="157">
        <v>290568625.855515</v>
      </c>
      <c r="O1827" s="92" t="s">
        <v>9331</v>
      </c>
    </row>
    <row r="1828" spans="1:15" ht="24" customHeight="1">
      <c r="A1828" s="92" t="s">
        <v>5628</v>
      </c>
      <c r="B1828" s="151" t="s">
        <v>1126</v>
      </c>
      <c r="C1828" s="151" t="s">
        <v>5629</v>
      </c>
      <c r="D1828" s="151" t="s">
        <v>1091</v>
      </c>
      <c r="E1828" s="152" t="s">
        <v>1096</v>
      </c>
      <c r="F1828" s="92" t="s">
        <v>1605</v>
      </c>
      <c r="G1828" s="92" t="s">
        <v>1093</v>
      </c>
      <c r="H1828" s="92" t="s">
        <v>4372</v>
      </c>
      <c r="I1828" s="92" t="s">
        <v>1093</v>
      </c>
      <c r="J1828" s="92" t="s">
        <v>9425</v>
      </c>
      <c r="K1828" s="92" t="s">
        <v>1093</v>
      </c>
      <c r="L1828" s="157">
        <v>53.46</v>
      </c>
      <c r="M1828" s="92" t="s">
        <v>2711</v>
      </c>
      <c r="N1828" s="157">
        <v>290568679.31551498</v>
      </c>
      <c r="O1828" s="92" t="s">
        <v>9331</v>
      </c>
    </row>
    <row r="1829" spans="1:15" ht="24" customHeight="1">
      <c r="A1829" s="92" t="s">
        <v>5633</v>
      </c>
      <c r="B1829" s="151" t="s">
        <v>10311</v>
      </c>
      <c r="C1829" s="151" t="s">
        <v>5634</v>
      </c>
      <c r="D1829" s="151" t="s">
        <v>1091</v>
      </c>
      <c r="E1829" s="152" t="s">
        <v>1096</v>
      </c>
      <c r="F1829" s="92" t="s">
        <v>1119</v>
      </c>
      <c r="G1829" s="92" t="s">
        <v>1093</v>
      </c>
      <c r="H1829" s="92" t="s">
        <v>9426</v>
      </c>
      <c r="I1829" s="92" t="s">
        <v>1093</v>
      </c>
      <c r="J1829" s="92" t="s">
        <v>9427</v>
      </c>
      <c r="K1829" s="92" t="s">
        <v>1093</v>
      </c>
      <c r="L1829" s="157">
        <v>51.02</v>
      </c>
      <c r="M1829" s="92" t="s">
        <v>2711</v>
      </c>
      <c r="N1829" s="157">
        <v>290568730.33551502</v>
      </c>
      <c r="O1829" s="92" t="s">
        <v>9331</v>
      </c>
    </row>
    <row r="1830" spans="1:15" ht="24" customHeight="1">
      <c r="A1830" s="92" t="s">
        <v>5636</v>
      </c>
      <c r="B1830" s="151" t="s">
        <v>1126</v>
      </c>
      <c r="C1830" s="151" t="s">
        <v>5637</v>
      </c>
      <c r="D1830" s="151" t="s">
        <v>1091</v>
      </c>
      <c r="E1830" s="152" t="s">
        <v>1096</v>
      </c>
      <c r="F1830" s="92" t="s">
        <v>5638</v>
      </c>
      <c r="G1830" s="92" t="s">
        <v>1093</v>
      </c>
      <c r="H1830" s="92" t="s">
        <v>8876</v>
      </c>
      <c r="I1830" s="92" t="s">
        <v>1093</v>
      </c>
      <c r="J1830" s="92" t="s">
        <v>9428</v>
      </c>
      <c r="K1830" s="92" t="s">
        <v>1093</v>
      </c>
      <c r="L1830" s="157">
        <v>50.062144000000004</v>
      </c>
      <c r="M1830" s="92" t="s">
        <v>2711</v>
      </c>
      <c r="N1830" s="157">
        <v>290568780.397659</v>
      </c>
      <c r="O1830" s="92" t="s">
        <v>9331</v>
      </c>
    </row>
    <row r="1831" spans="1:15" ht="24" customHeight="1">
      <c r="A1831" s="92" t="s">
        <v>5656</v>
      </c>
      <c r="B1831" s="151" t="s">
        <v>1126</v>
      </c>
      <c r="C1831" s="151" t="s">
        <v>5657</v>
      </c>
      <c r="D1831" s="151" t="s">
        <v>1091</v>
      </c>
      <c r="E1831" s="152" t="s">
        <v>1096</v>
      </c>
      <c r="F1831" s="92" t="s">
        <v>9429</v>
      </c>
      <c r="G1831" s="92" t="s">
        <v>1093</v>
      </c>
      <c r="H1831" s="92" t="s">
        <v>9430</v>
      </c>
      <c r="I1831" s="92" t="s">
        <v>1093</v>
      </c>
      <c r="J1831" s="92" t="s">
        <v>9431</v>
      </c>
      <c r="K1831" s="92" t="s">
        <v>1093</v>
      </c>
      <c r="L1831" s="157">
        <v>49.56</v>
      </c>
      <c r="M1831" s="92" t="s">
        <v>2711</v>
      </c>
      <c r="N1831" s="157">
        <v>290568829.95765901</v>
      </c>
      <c r="O1831" s="92" t="s">
        <v>9331</v>
      </c>
    </row>
    <row r="1832" spans="1:15" ht="24" customHeight="1">
      <c r="A1832" s="92" t="s">
        <v>5630</v>
      </c>
      <c r="B1832" s="151" t="s">
        <v>1921</v>
      </c>
      <c r="C1832" s="151" t="s">
        <v>5631</v>
      </c>
      <c r="D1832" s="151" t="s">
        <v>1091</v>
      </c>
      <c r="E1832" s="152" t="s">
        <v>1109</v>
      </c>
      <c r="F1832" s="92" t="s">
        <v>5632</v>
      </c>
      <c r="G1832" s="92" t="s">
        <v>1093</v>
      </c>
      <c r="H1832" s="92" t="s">
        <v>8720</v>
      </c>
      <c r="I1832" s="92" t="s">
        <v>1093</v>
      </c>
      <c r="J1832" s="92" t="s">
        <v>9432</v>
      </c>
      <c r="K1832" s="92" t="s">
        <v>1093</v>
      </c>
      <c r="L1832" s="157">
        <v>49.488768</v>
      </c>
      <c r="M1832" s="92" t="s">
        <v>2711</v>
      </c>
      <c r="N1832" s="157">
        <v>290568879.44642699</v>
      </c>
      <c r="O1832" s="92" t="s">
        <v>9331</v>
      </c>
    </row>
    <row r="1833" spans="1:15" ht="24" customHeight="1">
      <c r="A1833" s="92" t="s">
        <v>5639</v>
      </c>
      <c r="B1833" s="151" t="s">
        <v>1126</v>
      </c>
      <c r="C1833" s="151" t="s">
        <v>5640</v>
      </c>
      <c r="D1833" s="151" t="s">
        <v>1091</v>
      </c>
      <c r="E1833" s="152" t="s">
        <v>1096</v>
      </c>
      <c r="F1833" s="92" t="s">
        <v>1520</v>
      </c>
      <c r="G1833" s="92" t="s">
        <v>1093</v>
      </c>
      <c r="H1833" s="92" t="s">
        <v>1585</v>
      </c>
      <c r="I1833" s="92" t="s">
        <v>1093</v>
      </c>
      <c r="J1833" s="92" t="s">
        <v>9433</v>
      </c>
      <c r="K1833" s="92" t="s">
        <v>1093</v>
      </c>
      <c r="L1833" s="157">
        <v>49.44</v>
      </c>
      <c r="M1833" s="92" t="s">
        <v>2711</v>
      </c>
      <c r="N1833" s="157">
        <v>290568928.88642699</v>
      </c>
      <c r="O1833" s="92" t="s">
        <v>9331</v>
      </c>
    </row>
    <row r="1834" spans="1:15" ht="24" customHeight="1">
      <c r="A1834" s="92" t="s">
        <v>5641</v>
      </c>
      <c r="B1834" s="151" t="s">
        <v>1126</v>
      </c>
      <c r="C1834" s="151" t="s">
        <v>5642</v>
      </c>
      <c r="D1834" s="151" t="s">
        <v>1091</v>
      </c>
      <c r="E1834" s="152" t="s">
        <v>1096</v>
      </c>
      <c r="F1834" s="92" t="s">
        <v>9434</v>
      </c>
      <c r="G1834" s="92" t="s">
        <v>1093</v>
      </c>
      <c r="H1834" s="92" t="s">
        <v>9435</v>
      </c>
      <c r="I1834" s="92" t="s">
        <v>1093</v>
      </c>
      <c r="J1834" s="92" t="s">
        <v>9436</v>
      </c>
      <c r="K1834" s="92" t="s">
        <v>1093</v>
      </c>
      <c r="L1834" s="157">
        <v>48.454909059999999</v>
      </c>
      <c r="M1834" s="92" t="s">
        <v>2711</v>
      </c>
      <c r="N1834" s="157">
        <v>290568977.34133601</v>
      </c>
      <c r="O1834" s="92" t="s">
        <v>9331</v>
      </c>
    </row>
    <row r="1835" spans="1:15" ht="24" customHeight="1">
      <c r="A1835" s="92" t="s">
        <v>5644</v>
      </c>
      <c r="B1835" s="151" t="s">
        <v>1126</v>
      </c>
      <c r="C1835" s="151" t="s">
        <v>5645</v>
      </c>
      <c r="D1835" s="151" t="s">
        <v>1091</v>
      </c>
      <c r="E1835" s="152" t="s">
        <v>1429</v>
      </c>
      <c r="F1835" s="92" t="s">
        <v>5646</v>
      </c>
      <c r="G1835" s="92" t="s">
        <v>1093</v>
      </c>
      <c r="H1835" s="92" t="s">
        <v>9437</v>
      </c>
      <c r="I1835" s="92" t="s">
        <v>1093</v>
      </c>
      <c r="J1835" s="92" t="s">
        <v>9438</v>
      </c>
      <c r="K1835" s="92" t="s">
        <v>1093</v>
      </c>
      <c r="L1835" s="157">
        <v>48.23265</v>
      </c>
      <c r="M1835" s="92" t="s">
        <v>2711</v>
      </c>
      <c r="N1835" s="157">
        <v>290569025.57398599</v>
      </c>
      <c r="O1835" s="92" t="s">
        <v>9331</v>
      </c>
    </row>
    <row r="1836" spans="1:15" ht="36" customHeight="1">
      <c r="A1836" s="92" t="s">
        <v>5648</v>
      </c>
      <c r="B1836" s="151" t="s">
        <v>1126</v>
      </c>
      <c r="C1836" s="151" t="s">
        <v>5649</v>
      </c>
      <c r="D1836" s="151" t="s">
        <v>1091</v>
      </c>
      <c r="E1836" s="152" t="s">
        <v>1096</v>
      </c>
      <c r="F1836" s="92" t="s">
        <v>1100</v>
      </c>
      <c r="G1836" s="92" t="s">
        <v>1093</v>
      </c>
      <c r="H1836" s="92" t="s">
        <v>5855</v>
      </c>
      <c r="I1836" s="92" t="s">
        <v>1093</v>
      </c>
      <c r="J1836" s="92" t="s">
        <v>9439</v>
      </c>
      <c r="K1836" s="92" t="s">
        <v>1093</v>
      </c>
      <c r="L1836" s="157">
        <v>47.88</v>
      </c>
      <c r="M1836" s="92" t="s">
        <v>2711</v>
      </c>
      <c r="N1836" s="157">
        <v>290569073.45398599</v>
      </c>
      <c r="O1836" s="92" t="s">
        <v>9331</v>
      </c>
    </row>
    <row r="1837" spans="1:15" ht="24" customHeight="1">
      <c r="A1837" s="92" t="s">
        <v>5651</v>
      </c>
      <c r="B1837" s="151" t="s">
        <v>1126</v>
      </c>
      <c r="C1837" s="151" t="s">
        <v>5652</v>
      </c>
      <c r="D1837" s="151" t="s">
        <v>1091</v>
      </c>
      <c r="E1837" s="152" t="s">
        <v>1096</v>
      </c>
      <c r="F1837" s="92" t="s">
        <v>1157</v>
      </c>
      <c r="G1837" s="92" t="s">
        <v>1093</v>
      </c>
      <c r="H1837" s="92" t="s">
        <v>9440</v>
      </c>
      <c r="I1837" s="92" t="s">
        <v>1093</v>
      </c>
      <c r="J1837" s="92" t="s">
        <v>9441</v>
      </c>
      <c r="K1837" s="92" t="s">
        <v>1093</v>
      </c>
      <c r="L1837" s="157">
        <v>47.8</v>
      </c>
      <c r="M1837" s="92" t="s">
        <v>2711</v>
      </c>
      <c r="N1837" s="157">
        <v>290569121.253986</v>
      </c>
      <c r="O1837" s="92" t="s">
        <v>9331</v>
      </c>
    </row>
    <row r="1838" spans="1:15" ht="24" customHeight="1">
      <c r="A1838" s="92" t="s">
        <v>5667</v>
      </c>
      <c r="B1838" s="151" t="s">
        <v>1921</v>
      </c>
      <c r="C1838" s="151" t="s">
        <v>5668</v>
      </c>
      <c r="D1838" s="151" t="s">
        <v>1091</v>
      </c>
      <c r="E1838" s="152" t="s">
        <v>1109</v>
      </c>
      <c r="F1838" s="92" t="s">
        <v>2710</v>
      </c>
      <c r="G1838" s="92" t="s">
        <v>1093</v>
      </c>
      <c r="H1838" s="92" t="s">
        <v>9442</v>
      </c>
      <c r="I1838" s="92" t="s">
        <v>1093</v>
      </c>
      <c r="J1838" s="92" t="s">
        <v>9443</v>
      </c>
      <c r="K1838" s="92" t="s">
        <v>1093</v>
      </c>
      <c r="L1838" s="157">
        <v>47.4</v>
      </c>
      <c r="M1838" s="92" t="s">
        <v>2711</v>
      </c>
      <c r="N1838" s="157">
        <v>290569168.65398598</v>
      </c>
      <c r="O1838" s="92" t="s">
        <v>9331</v>
      </c>
    </row>
    <row r="1839" spans="1:15" ht="24" customHeight="1">
      <c r="A1839" s="92" t="s">
        <v>5659</v>
      </c>
      <c r="B1839" s="151" t="s">
        <v>1921</v>
      </c>
      <c r="C1839" s="151" t="s">
        <v>5660</v>
      </c>
      <c r="D1839" s="151" t="s">
        <v>1091</v>
      </c>
      <c r="E1839" s="152" t="s">
        <v>1137</v>
      </c>
      <c r="F1839" s="92" t="s">
        <v>5661</v>
      </c>
      <c r="G1839" s="92" t="s">
        <v>1093</v>
      </c>
      <c r="H1839" s="92" t="s">
        <v>9444</v>
      </c>
      <c r="I1839" s="92" t="s">
        <v>1093</v>
      </c>
      <c r="J1839" s="92" t="s">
        <v>9445</v>
      </c>
      <c r="K1839" s="92" t="s">
        <v>1093</v>
      </c>
      <c r="L1839" s="157">
        <v>47.2104</v>
      </c>
      <c r="M1839" s="92" t="s">
        <v>2711</v>
      </c>
      <c r="N1839" s="157">
        <v>290569215.86438602</v>
      </c>
      <c r="O1839" s="92" t="s">
        <v>9331</v>
      </c>
    </row>
    <row r="1840" spans="1:15" ht="24" customHeight="1">
      <c r="A1840" s="92" t="s">
        <v>5684</v>
      </c>
      <c r="B1840" s="151" t="s">
        <v>1126</v>
      </c>
      <c r="C1840" s="151" t="s">
        <v>5685</v>
      </c>
      <c r="D1840" s="151" t="s">
        <v>1091</v>
      </c>
      <c r="E1840" s="152" t="s">
        <v>1096</v>
      </c>
      <c r="F1840" s="92" t="s">
        <v>3790</v>
      </c>
      <c r="G1840" s="92" t="s">
        <v>1093</v>
      </c>
      <c r="H1840" s="92" t="s">
        <v>9446</v>
      </c>
      <c r="I1840" s="92" t="s">
        <v>1093</v>
      </c>
      <c r="J1840" s="92" t="s">
        <v>9447</v>
      </c>
      <c r="K1840" s="92" t="s">
        <v>1093</v>
      </c>
      <c r="L1840" s="157">
        <v>46.98</v>
      </c>
      <c r="M1840" s="92" t="s">
        <v>2711</v>
      </c>
      <c r="N1840" s="157">
        <v>290569262.84438598</v>
      </c>
      <c r="O1840" s="92" t="s">
        <v>9331</v>
      </c>
    </row>
    <row r="1841" spans="1:15" ht="24" customHeight="1">
      <c r="A1841" s="92" t="s">
        <v>5662</v>
      </c>
      <c r="B1841" s="151" t="s">
        <v>1921</v>
      </c>
      <c r="C1841" s="151" t="s">
        <v>5663</v>
      </c>
      <c r="D1841" s="151" t="s">
        <v>1091</v>
      </c>
      <c r="E1841" s="152" t="s">
        <v>1109</v>
      </c>
      <c r="F1841" s="92" t="s">
        <v>5664</v>
      </c>
      <c r="G1841" s="92" t="s">
        <v>1093</v>
      </c>
      <c r="H1841" s="92" t="s">
        <v>9448</v>
      </c>
      <c r="I1841" s="92" t="s">
        <v>1093</v>
      </c>
      <c r="J1841" s="92" t="s">
        <v>9449</v>
      </c>
      <c r="K1841" s="92" t="s">
        <v>1093</v>
      </c>
      <c r="L1841" s="157">
        <v>46.263936000000001</v>
      </c>
      <c r="M1841" s="92" t="s">
        <v>2711</v>
      </c>
      <c r="N1841" s="157">
        <v>290569309.10832202</v>
      </c>
      <c r="O1841" s="92" t="s">
        <v>9331</v>
      </c>
    </row>
    <row r="1842" spans="1:15" ht="24" customHeight="1">
      <c r="A1842" s="92" t="s">
        <v>5665</v>
      </c>
      <c r="B1842" s="151" t="s">
        <v>1126</v>
      </c>
      <c r="C1842" s="151" t="s">
        <v>5666</v>
      </c>
      <c r="D1842" s="151" t="s">
        <v>1091</v>
      </c>
      <c r="E1842" s="152" t="s">
        <v>1096</v>
      </c>
      <c r="F1842" s="92" t="s">
        <v>1796</v>
      </c>
      <c r="G1842" s="92" t="s">
        <v>1093</v>
      </c>
      <c r="H1842" s="92" t="s">
        <v>9450</v>
      </c>
      <c r="I1842" s="92" t="s">
        <v>1093</v>
      </c>
      <c r="J1842" s="92" t="s">
        <v>9451</v>
      </c>
      <c r="K1842" s="92" t="s">
        <v>1093</v>
      </c>
      <c r="L1842" s="157">
        <v>46.2</v>
      </c>
      <c r="M1842" s="92" t="s">
        <v>2711</v>
      </c>
      <c r="N1842" s="157">
        <v>290569355.30832201</v>
      </c>
      <c r="O1842" s="92" t="s">
        <v>9331</v>
      </c>
    </row>
    <row r="1843" spans="1:15" ht="60" customHeight="1">
      <c r="A1843" s="92" t="s">
        <v>9452</v>
      </c>
      <c r="B1843" s="151" t="s">
        <v>3210</v>
      </c>
      <c r="C1843" s="151" t="s">
        <v>9453</v>
      </c>
      <c r="D1843" s="151" t="s">
        <v>1091</v>
      </c>
      <c r="E1843" s="152" t="s">
        <v>1096</v>
      </c>
      <c r="F1843" s="92" t="s">
        <v>9454</v>
      </c>
      <c r="G1843" s="92" t="s">
        <v>1093</v>
      </c>
      <c r="H1843" s="92" t="s">
        <v>9455</v>
      </c>
      <c r="I1843" s="92" t="s">
        <v>1093</v>
      </c>
      <c r="J1843" s="92" t="s">
        <v>9456</v>
      </c>
      <c r="K1843" s="92" t="s">
        <v>1093</v>
      </c>
      <c r="L1843" s="157">
        <v>45.6956658</v>
      </c>
      <c r="M1843" s="92" t="s">
        <v>2711</v>
      </c>
      <c r="N1843" s="157">
        <v>290569401.00398803</v>
      </c>
      <c r="O1843" s="92" t="s">
        <v>9331</v>
      </c>
    </row>
    <row r="1844" spans="1:15" ht="36" customHeight="1">
      <c r="A1844" s="92" t="s">
        <v>5674</v>
      </c>
      <c r="B1844" s="151" t="s">
        <v>1921</v>
      </c>
      <c r="C1844" s="151" t="s">
        <v>5675</v>
      </c>
      <c r="D1844" s="151" t="s">
        <v>1091</v>
      </c>
      <c r="E1844" s="152" t="s">
        <v>1167</v>
      </c>
      <c r="F1844" s="92" t="s">
        <v>5676</v>
      </c>
      <c r="G1844" s="92" t="s">
        <v>1093</v>
      </c>
      <c r="H1844" s="92" t="s">
        <v>9457</v>
      </c>
      <c r="I1844" s="92" t="s">
        <v>1093</v>
      </c>
      <c r="J1844" s="92" t="s">
        <v>9458</v>
      </c>
      <c r="K1844" s="92" t="s">
        <v>1093</v>
      </c>
      <c r="L1844" s="157">
        <v>45.208799999999997</v>
      </c>
      <c r="M1844" s="92" t="s">
        <v>2711</v>
      </c>
      <c r="N1844" s="157">
        <v>290569446.21278799</v>
      </c>
      <c r="O1844" s="92" t="s">
        <v>9331</v>
      </c>
    </row>
    <row r="1845" spans="1:15" ht="24" customHeight="1">
      <c r="A1845" s="92" t="s">
        <v>5677</v>
      </c>
      <c r="B1845" s="151" t="s">
        <v>1101</v>
      </c>
      <c r="C1845" s="151" t="s">
        <v>5678</v>
      </c>
      <c r="D1845" s="151" t="s">
        <v>513</v>
      </c>
      <c r="E1845" s="152" t="s">
        <v>1096</v>
      </c>
      <c r="F1845" s="92" t="s">
        <v>5679</v>
      </c>
      <c r="G1845" s="92" t="s">
        <v>534</v>
      </c>
      <c r="H1845" s="92" t="s">
        <v>9129</v>
      </c>
      <c r="I1845" s="92" t="s">
        <v>8983</v>
      </c>
      <c r="J1845" s="92" t="s">
        <v>9459</v>
      </c>
      <c r="K1845" s="92" t="s">
        <v>1217</v>
      </c>
      <c r="L1845" s="157">
        <v>42.713388710300002</v>
      </c>
      <c r="M1845" s="92" t="s">
        <v>2711</v>
      </c>
      <c r="N1845" s="157">
        <v>290569488.92617702</v>
      </c>
      <c r="O1845" s="92" t="s">
        <v>9331</v>
      </c>
    </row>
    <row r="1846" spans="1:15" ht="24" customHeight="1">
      <c r="A1846" s="92" t="s">
        <v>5671</v>
      </c>
      <c r="B1846" s="151" t="s">
        <v>1089</v>
      </c>
      <c r="C1846" s="151" t="s">
        <v>5672</v>
      </c>
      <c r="D1846" s="151" t="s">
        <v>1095</v>
      </c>
      <c r="E1846" s="152" t="s">
        <v>5673</v>
      </c>
      <c r="F1846" s="92" t="s">
        <v>1100</v>
      </c>
      <c r="G1846" s="92" t="s">
        <v>1093</v>
      </c>
      <c r="H1846" s="92" t="s">
        <v>5866</v>
      </c>
      <c r="I1846" s="92" t="s">
        <v>1093</v>
      </c>
      <c r="J1846" s="92" t="s">
        <v>8350</v>
      </c>
      <c r="K1846" s="92" t="s">
        <v>1093</v>
      </c>
      <c r="L1846" s="157">
        <v>42.33</v>
      </c>
      <c r="M1846" s="92" t="s">
        <v>2711</v>
      </c>
      <c r="N1846" s="157">
        <v>290569531.25617701</v>
      </c>
      <c r="O1846" s="92" t="s">
        <v>9331</v>
      </c>
    </row>
    <row r="1847" spans="1:15" ht="36" customHeight="1">
      <c r="A1847" s="92" t="s">
        <v>5737</v>
      </c>
      <c r="B1847" s="151" t="s">
        <v>1126</v>
      </c>
      <c r="C1847" s="151" t="s">
        <v>5738</v>
      </c>
      <c r="D1847" s="151" t="s">
        <v>1091</v>
      </c>
      <c r="E1847" s="152" t="s">
        <v>1096</v>
      </c>
      <c r="F1847" s="92" t="s">
        <v>1100</v>
      </c>
      <c r="G1847" s="92" t="s">
        <v>1093</v>
      </c>
      <c r="H1847" s="92" t="s">
        <v>9460</v>
      </c>
      <c r="I1847" s="92" t="s">
        <v>1093</v>
      </c>
      <c r="J1847" s="92" t="s">
        <v>9461</v>
      </c>
      <c r="K1847" s="92" t="s">
        <v>1093</v>
      </c>
      <c r="L1847" s="157">
        <v>42.24</v>
      </c>
      <c r="M1847" s="92" t="s">
        <v>2711</v>
      </c>
      <c r="N1847" s="157">
        <v>290569573.49617702</v>
      </c>
      <c r="O1847" s="92" t="s">
        <v>9331</v>
      </c>
    </row>
    <row r="1848" spans="1:15" ht="24" customHeight="1">
      <c r="A1848" s="92" t="s">
        <v>5680</v>
      </c>
      <c r="B1848" s="151" t="s">
        <v>1126</v>
      </c>
      <c r="C1848" s="151" t="s">
        <v>5681</v>
      </c>
      <c r="D1848" s="151" t="s">
        <v>1091</v>
      </c>
      <c r="E1848" s="152" t="s">
        <v>1225</v>
      </c>
      <c r="F1848" s="92" t="s">
        <v>5682</v>
      </c>
      <c r="G1848" s="92" t="s">
        <v>1093</v>
      </c>
      <c r="H1848" s="92" t="s">
        <v>9462</v>
      </c>
      <c r="I1848" s="92" t="s">
        <v>1093</v>
      </c>
      <c r="J1848" s="92" t="s">
        <v>9463</v>
      </c>
      <c r="K1848" s="92" t="s">
        <v>1093</v>
      </c>
      <c r="L1848" s="157">
        <v>42.048000000000002</v>
      </c>
      <c r="M1848" s="92" t="s">
        <v>2711</v>
      </c>
      <c r="N1848" s="157">
        <v>290569615.544177</v>
      </c>
      <c r="O1848" s="92" t="s">
        <v>9331</v>
      </c>
    </row>
    <row r="1849" spans="1:15" ht="24" customHeight="1">
      <c r="A1849" s="92" t="s">
        <v>5687</v>
      </c>
      <c r="B1849" s="151" t="s">
        <v>1126</v>
      </c>
      <c r="C1849" s="151" t="s">
        <v>5688</v>
      </c>
      <c r="D1849" s="151" t="s">
        <v>1091</v>
      </c>
      <c r="E1849" s="152" t="s">
        <v>1225</v>
      </c>
      <c r="F1849" s="92" t="s">
        <v>5689</v>
      </c>
      <c r="G1849" s="92" t="s">
        <v>1093</v>
      </c>
      <c r="H1849" s="92" t="s">
        <v>9464</v>
      </c>
      <c r="I1849" s="92" t="s">
        <v>1093</v>
      </c>
      <c r="J1849" s="92" t="s">
        <v>8493</v>
      </c>
      <c r="K1849" s="92" t="s">
        <v>1093</v>
      </c>
      <c r="L1849" s="157">
        <v>41.701312000000001</v>
      </c>
      <c r="M1849" s="92" t="s">
        <v>2711</v>
      </c>
      <c r="N1849" s="157">
        <v>290569657.245489</v>
      </c>
      <c r="O1849" s="92" t="s">
        <v>9331</v>
      </c>
    </row>
    <row r="1850" spans="1:15" ht="24" customHeight="1">
      <c r="A1850" s="92" t="s">
        <v>5690</v>
      </c>
      <c r="B1850" s="151" t="s">
        <v>1558</v>
      </c>
      <c r="C1850" s="151" t="s">
        <v>5691</v>
      </c>
      <c r="D1850" s="151" t="s">
        <v>1091</v>
      </c>
      <c r="E1850" s="152" t="s">
        <v>1096</v>
      </c>
      <c r="F1850" s="92" t="s">
        <v>1520</v>
      </c>
      <c r="G1850" s="92" t="s">
        <v>1093</v>
      </c>
      <c r="H1850" s="92" t="s">
        <v>9465</v>
      </c>
      <c r="I1850" s="92" t="s">
        <v>1093</v>
      </c>
      <c r="J1850" s="92" t="s">
        <v>9466</v>
      </c>
      <c r="K1850" s="92" t="s">
        <v>1093</v>
      </c>
      <c r="L1850" s="157">
        <v>41.64</v>
      </c>
      <c r="M1850" s="92" t="s">
        <v>2711</v>
      </c>
      <c r="N1850" s="157">
        <v>290569698.88548899</v>
      </c>
      <c r="O1850" s="92" t="s">
        <v>9331</v>
      </c>
    </row>
    <row r="1851" spans="1:15" ht="24" customHeight="1">
      <c r="A1851" s="92" t="s">
        <v>5693</v>
      </c>
      <c r="B1851" s="151" t="s">
        <v>1126</v>
      </c>
      <c r="C1851" s="151" t="s">
        <v>5694</v>
      </c>
      <c r="D1851" s="151" t="s">
        <v>1091</v>
      </c>
      <c r="E1851" s="152" t="s">
        <v>1096</v>
      </c>
      <c r="F1851" s="92" t="s">
        <v>1119</v>
      </c>
      <c r="G1851" s="92" t="s">
        <v>1093</v>
      </c>
      <c r="H1851" s="92" t="s">
        <v>9467</v>
      </c>
      <c r="I1851" s="92" t="s">
        <v>1093</v>
      </c>
      <c r="J1851" s="92" t="s">
        <v>9468</v>
      </c>
      <c r="K1851" s="92" t="s">
        <v>1093</v>
      </c>
      <c r="L1851" s="157">
        <v>39.76</v>
      </c>
      <c r="M1851" s="92" t="s">
        <v>2711</v>
      </c>
      <c r="N1851" s="157">
        <v>290569738.64548898</v>
      </c>
      <c r="O1851" s="92" t="s">
        <v>9331</v>
      </c>
    </row>
    <row r="1852" spans="1:15" ht="24" customHeight="1">
      <c r="A1852" s="92" t="s">
        <v>5695</v>
      </c>
      <c r="B1852" s="151" t="s">
        <v>1126</v>
      </c>
      <c r="C1852" s="151" t="s">
        <v>5696</v>
      </c>
      <c r="D1852" s="151" t="s">
        <v>1091</v>
      </c>
      <c r="E1852" s="152" t="s">
        <v>1195</v>
      </c>
      <c r="F1852" s="92" t="s">
        <v>5697</v>
      </c>
      <c r="G1852" s="92" t="s">
        <v>1093</v>
      </c>
      <c r="H1852" s="92" t="s">
        <v>9469</v>
      </c>
      <c r="I1852" s="92" t="s">
        <v>1093</v>
      </c>
      <c r="J1852" s="92" t="s">
        <v>9470</v>
      </c>
      <c r="K1852" s="92" t="s">
        <v>1093</v>
      </c>
      <c r="L1852" s="157">
        <v>39.723635420000001</v>
      </c>
      <c r="M1852" s="92" t="s">
        <v>2711</v>
      </c>
      <c r="N1852" s="157">
        <v>290569778.369124</v>
      </c>
      <c r="O1852" s="92" t="s">
        <v>9331</v>
      </c>
    </row>
    <row r="1853" spans="1:15" ht="24" customHeight="1">
      <c r="A1853" s="92" t="s">
        <v>5698</v>
      </c>
      <c r="B1853" s="151" t="s">
        <v>1126</v>
      </c>
      <c r="C1853" s="151" t="s">
        <v>5699</v>
      </c>
      <c r="D1853" s="151" t="s">
        <v>1091</v>
      </c>
      <c r="E1853" s="152" t="s">
        <v>1096</v>
      </c>
      <c r="F1853" s="92" t="s">
        <v>3634</v>
      </c>
      <c r="G1853" s="92" t="s">
        <v>1093</v>
      </c>
      <c r="H1853" s="92" t="s">
        <v>9471</v>
      </c>
      <c r="I1853" s="92" t="s">
        <v>1093</v>
      </c>
      <c r="J1853" s="92" t="s">
        <v>1964</v>
      </c>
      <c r="K1853" s="92" t="s">
        <v>1093</v>
      </c>
      <c r="L1853" s="157">
        <v>39.299999999999997</v>
      </c>
      <c r="M1853" s="92" t="s">
        <v>2711</v>
      </c>
      <c r="N1853" s="157">
        <v>290569817.66912401</v>
      </c>
      <c r="O1853" s="92" t="s">
        <v>9331</v>
      </c>
    </row>
    <row r="1854" spans="1:15" ht="24" customHeight="1">
      <c r="A1854" s="92" t="s">
        <v>5701</v>
      </c>
      <c r="B1854" s="151" t="s">
        <v>1126</v>
      </c>
      <c r="C1854" s="151" t="s">
        <v>5702</v>
      </c>
      <c r="D1854" s="151" t="s">
        <v>1091</v>
      </c>
      <c r="E1854" s="152" t="s">
        <v>1096</v>
      </c>
      <c r="F1854" s="92" t="s">
        <v>4343</v>
      </c>
      <c r="G1854" s="92" t="s">
        <v>1093</v>
      </c>
      <c r="H1854" s="92" t="s">
        <v>9472</v>
      </c>
      <c r="I1854" s="92" t="s">
        <v>1093</v>
      </c>
      <c r="J1854" s="92" t="s">
        <v>9473</v>
      </c>
      <c r="K1854" s="92" t="s">
        <v>1093</v>
      </c>
      <c r="L1854" s="157">
        <v>38.311039999999998</v>
      </c>
      <c r="M1854" s="92" t="s">
        <v>2711</v>
      </c>
      <c r="N1854" s="157">
        <v>290569855.98016399</v>
      </c>
      <c r="O1854" s="92" t="s">
        <v>9331</v>
      </c>
    </row>
    <row r="1855" spans="1:15" ht="24" customHeight="1">
      <c r="A1855" s="92" t="s">
        <v>5706</v>
      </c>
      <c r="B1855" s="151" t="s">
        <v>1126</v>
      </c>
      <c r="C1855" s="151" t="s">
        <v>5707</v>
      </c>
      <c r="D1855" s="151" t="s">
        <v>1091</v>
      </c>
      <c r="E1855" s="152" t="s">
        <v>1096</v>
      </c>
      <c r="F1855" s="92" t="s">
        <v>1605</v>
      </c>
      <c r="G1855" s="92" t="s">
        <v>1093</v>
      </c>
      <c r="H1855" s="92" t="s">
        <v>5767</v>
      </c>
      <c r="I1855" s="92" t="s">
        <v>1093</v>
      </c>
      <c r="J1855" s="92" t="s">
        <v>9474</v>
      </c>
      <c r="K1855" s="92" t="s">
        <v>1093</v>
      </c>
      <c r="L1855" s="157">
        <v>38.04</v>
      </c>
      <c r="M1855" s="92" t="s">
        <v>2711</v>
      </c>
      <c r="N1855" s="157">
        <v>290569894.02016401</v>
      </c>
      <c r="O1855" s="92" t="s">
        <v>9331</v>
      </c>
    </row>
    <row r="1856" spans="1:15" ht="36" customHeight="1">
      <c r="A1856" s="92" t="s">
        <v>5709</v>
      </c>
      <c r="B1856" s="151" t="s">
        <v>1126</v>
      </c>
      <c r="C1856" s="151" t="s">
        <v>5710</v>
      </c>
      <c r="D1856" s="151" t="s">
        <v>1091</v>
      </c>
      <c r="E1856" s="152" t="s">
        <v>1096</v>
      </c>
      <c r="F1856" s="92" t="s">
        <v>3382</v>
      </c>
      <c r="G1856" s="92" t="s">
        <v>1093</v>
      </c>
      <c r="H1856" s="92" t="s">
        <v>5065</v>
      </c>
      <c r="I1856" s="92" t="s">
        <v>1093</v>
      </c>
      <c r="J1856" s="92" t="s">
        <v>9475</v>
      </c>
      <c r="K1856" s="92" t="s">
        <v>1093</v>
      </c>
      <c r="L1856" s="157">
        <v>36.799999999999997</v>
      </c>
      <c r="M1856" s="92" t="s">
        <v>2711</v>
      </c>
      <c r="N1856" s="157">
        <v>290569930.82016402</v>
      </c>
      <c r="O1856" s="92" t="s">
        <v>9331</v>
      </c>
    </row>
    <row r="1857" spans="1:15" ht="24" customHeight="1">
      <c r="A1857" s="92" t="s">
        <v>5711</v>
      </c>
      <c r="B1857" s="151" t="s">
        <v>1921</v>
      </c>
      <c r="C1857" s="151" t="s">
        <v>5712</v>
      </c>
      <c r="D1857" s="151" t="s">
        <v>1091</v>
      </c>
      <c r="E1857" s="152" t="s">
        <v>1109</v>
      </c>
      <c r="F1857" s="92" t="s">
        <v>9476</v>
      </c>
      <c r="G1857" s="92" t="s">
        <v>1093</v>
      </c>
      <c r="H1857" s="92" t="s">
        <v>9477</v>
      </c>
      <c r="I1857" s="92" t="s">
        <v>1093</v>
      </c>
      <c r="J1857" s="92" t="s">
        <v>9478</v>
      </c>
      <c r="K1857" s="92" t="s">
        <v>1093</v>
      </c>
      <c r="L1857" s="157">
        <v>36.387275099999997</v>
      </c>
      <c r="M1857" s="92" t="s">
        <v>2711</v>
      </c>
      <c r="N1857" s="157">
        <v>290569967.20743901</v>
      </c>
      <c r="O1857" s="92" t="s">
        <v>9331</v>
      </c>
    </row>
    <row r="1858" spans="1:15" ht="24" customHeight="1">
      <c r="A1858" s="92" t="s">
        <v>5713</v>
      </c>
      <c r="B1858" s="151" t="s">
        <v>1126</v>
      </c>
      <c r="C1858" s="151" t="s">
        <v>5714</v>
      </c>
      <c r="D1858" s="151" t="s">
        <v>513</v>
      </c>
      <c r="E1858" s="152" t="s">
        <v>1096</v>
      </c>
      <c r="F1858" s="92" t="s">
        <v>5715</v>
      </c>
      <c r="G1858" s="92" t="s">
        <v>1093</v>
      </c>
      <c r="H1858" s="92" t="s">
        <v>9479</v>
      </c>
      <c r="I1858" s="92" t="s">
        <v>1093</v>
      </c>
      <c r="J1858" s="92" t="s">
        <v>9480</v>
      </c>
      <c r="K1858" s="92" t="s">
        <v>1093</v>
      </c>
      <c r="L1858" s="157">
        <v>35.402893040000002</v>
      </c>
      <c r="M1858" s="92" t="s">
        <v>2711</v>
      </c>
      <c r="N1858" s="157">
        <v>290570002.61033201</v>
      </c>
      <c r="O1858" s="92" t="s">
        <v>9331</v>
      </c>
    </row>
    <row r="1859" spans="1:15" ht="24" customHeight="1">
      <c r="A1859" s="92" t="s">
        <v>5719</v>
      </c>
      <c r="B1859" s="151" t="s">
        <v>1089</v>
      </c>
      <c r="C1859" s="151" t="s">
        <v>5720</v>
      </c>
      <c r="D1859" s="151" t="s">
        <v>1091</v>
      </c>
      <c r="E1859" s="152" t="s">
        <v>1109</v>
      </c>
      <c r="F1859" s="92" t="s">
        <v>3382</v>
      </c>
      <c r="G1859" s="92" t="s">
        <v>1093</v>
      </c>
      <c r="H1859" s="92" t="s">
        <v>9277</v>
      </c>
      <c r="I1859" s="92" t="s">
        <v>1093</v>
      </c>
      <c r="J1859" s="92" t="s">
        <v>6899</v>
      </c>
      <c r="K1859" s="92" t="s">
        <v>1093</v>
      </c>
      <c r="L1859" s="157">
        <v>34.56</v>
      </c>
      <c r="M1859" s="92" t="s">
        <v>2711</v>
      </c>
      <c r="N1859" s="157">
        <v>290570037.17033201</v>
      </c>
      <c r="O1859" s="92" t="s">
        <v>9331</v>
      </c>
    </row>
    <row r="1860" spans="1:15" ht="24" customHeight="1">
      <c r="A1860" s="92" t="s">
        <v>5721</v>
      </c>
      <c r="B1860" s="151" t="s">
        <v>1126</v>
      </c>
      <c r="C1860" s="151" t="s">
        <v>5722</v>
      </c>
      <c r="D1860" s="151" t="s">
        <v>1091</v>
      </c>
      <c r="E1860" s="152" t="s">
        <v>1096</v>
      </c>
      <c r="F1860" s="92" t="s">
        <v>1605</v>
      </c>
      <c r="G1860" s="92" t="s">
        <v>1093</v>
      </c>
      <c r="H1860" s="92" t="s">
        <v>5432</v>
      </c>
      <c r="I1860" s="92" t="s">
        <v>1093</v>
      </c>
      <c r="J1860" s="92" t="s">
        <v>9481</v>
      </c>
      <c r="K1860" s="92" t="s">
        <v>1093</v>
      </c>
      <c r="L1860" s="157">
        <v>33.840000000000003</v>
      </c>
      <c r="M1860" s="92" t="s">
        <v>2711</v>
      </c>
      <c r="N1860" s="157">
        <v>290570071.01033199</v>
      </c>
      <c r="O1860" s="92" t="s">
        <v>9331</v>
      </c>
    </row>
    <row r="1861" spans="1:15" ht="60" customHeight="1">
      <c r="A1861" s="92" t="s">
        <v>5729</v>
      </c>
      <c r="B1861" s="151" t="s">
        <v>1101</v>
      </c>
      <c r="C1861" s="151" t="s">
        <v>5730</v>
      </c>
      <c r="D1861" s="151" t="s">
        <v>1091</v>
      </c>
      <c r="E1861" s="152" t="s">
        <v>1109</v>
      </c>
      <c r="F1861" s="92" t="s">
        <v>5731</v>
      </c>
      <c r="G1861" s="92" t="s">
        <v>1093</v>
      </c>
      <c r="H1861" s="92" t="s">
        <v>9482</v>
      </c>
      <c r="I1861" s="92" t="s">
        <v>1093</v>
      </c>
      <c r="J1861" s="92" t="s">
        <v>9483</v>
      </c>
      <c r="K1861" s="92" t="s">
        <v>1093</v>
      </c>
      <c r="L1861" s="157">
        <v>32.327851643999999</v>
      </c>
      <c r="M1861" s="92" t="s">
        <v>2711</v>
      </c>
      <c r="N1861" s="157">
        <v>290570103.338184</v>
      </c>
      <c r="O1861" s="92" t="s">
        <v>9331</v>
      </c>
    </row>
    <row r="1862" spans="1:15" ht="24" customHeight="1">
      <c r="A1862" s="92" t="s">
        <v>5726</v>
      </c>
      <c r="B1862" s="151" t="s">
        <v>4310</v>
      </c>
      <c r="C1862" s="151" t="s">
        <v>5727</v>
      </c>
      <c r="D1862" s="151" t="s">
        <v>1091</v>
      </c>
      <c r="E1862" s="152" t="s">
        <v>1195</v>
      </c>
      <c r="F1862" s="92" t="s">
        <v>1520</v>
      </c>
      <c r="G1862" s="92" t="s">
        <v>1093</v>
      </c>
      <c r="H1862" s="92" t="s">
        <v>4306</v>
      </c>
      <c r="I1862" s="92" t="s">
        <v>1093</v>
      </c>
      <c r="J1862" s="92" t="s">
        <v>9484</v>
      </c>
      <c r="K1862" s="92" t="s">
        <v>1093</v>
      </c>
      <c r="L1862" s="157">
        <v>31.2</v>
      </c>
      <c r="M1862" s="92" t="s">
        <v>2711</v>
      </c>
      <c r="N1862" s="157">
        <v>290570134.53818399</v>
      </c>
      <c r="O1862" s="92" t="s">
        <v>9331</v>
      </c>
    </row>
    <row r="1863" spans="1:15" ht="24" customHeight="1">
      <c r="A1863" s="92" t="s">
        <v>5733</v>
      </c>
      <c r="B1863" s="151" t="s">
        <v>1921</v>
      </c>
      <c r="C1863" s="151" t="s">
        <v>5734</v>
      </c>
      <c r="D1863" s="151" t="s">
        <v>1091</v>
      </c>
      <c r="E1863" s="152" t="s">
        <v>1109</v>
      </c>
      <c r="F1863" s="92" t="s">
        <v>5632</v>
      </c>
      <c r="G1863" s="92" t="s">
        <v>1093</v>
      </c>
      <c r="H1863" s="92" t="s">
        <v>9485</v>
      </c>
      <c r="I1863" s="92" t="s">
        <v>1093</v>
      </c>
      <c r="J1863" s="92" t="s">
        <v>9486</v>
      </c>
      <c r="K1863" s="92" t="s">
        <v>1093</v>
      </c>
      <c r="L1863" s="157">
        <v>28.6389888</v>
      </c>
      <c r="M1863" s="92" t="s">
        <v>2711</v>
      </c>
      <c r="N1863" s="157">
        <v>290570163.17717302</v>
      </c>
      <c r="O1863" s="92" t="s">
        <v>9331</v>
      </c>
    </row>
    <row r="1864" spans="1:15" ht="24" customHeight="1">
      <c r="A1864" s="92" t="s">
        <v>1060</v>
      </c>
      <c r="B1864" s="151" t="s">
        <v>1126</v>
      </c>
      <c r="C1864" s="151" t="s">
        <v>499</v>
      </c>
      <c r="D1864" s="151" t="s">
        <v>1127</v>
      </c>
      <c r="E1864" s="152" t="s">
        <v>254</v>
      </c>
      <c r="F1864" s="92" t="s">
        <v>1061</v>
      </c>
      <c r="G1864" s="92" t="s">
        <v>1093</v>
      </c>
      <c r="H1864" s="92" t="s">
        <v>6154</v>
      </c>
      <c r="I1864" s="92" t="s">
        <v>1093</v>
      </c>
      <c r="J1864" s="92" t="s">
        <v>9045</v>
      </c>
      <c r="K1864" s="92" t="s">
        <v>1093</v>
      </c>
      <c r="L1864" s="157">
        <v>28.619514720000002</v>
      </c>
      <c r="M1864" s="92" t="s">
        <v>2711</v>
      </c>
      <c r="N1864" s="157">
        <v>290570191.79668802</v>
      </c>
      <c r="O1864" s="92" t="s">
        <v>9331</v>
      </c>
    </row>
    <row r="1865" spans="1:15" ht="24" customHeight="1">
      <c r="A1865" s="92" t="s">
        <v>5735</v>
      </c>
      <c r="B1865" s="151" t="s">
        <v>1126</v>
      </c>
      <c r="C1865" s="151" t="s">
        <v>5736</v>
      </c>
      <c r="D1865" s="151" t="s">
        <v>1091</v>
      </c>
      <c r="E1865" s="152" t="s">
        <v>1096</v>
      </c>
      <c r="F1865" s="92" t="s">
        <v>1520</v>
      </c>
      <c r="G1865" s="92" t="s">
        <v>1093</v>
      </c>
      <c r="H1865" s="92" t="s">
        <v>5230</v>
      </c>
      <c r="I1865" s="92" t="s">
        <v>1093</v>
      </c>
      <c r="J1865" s="92" t="s">
        <v>9487</v>
      </c>
      <c r="K1865" s="92" t="s">
        <v>1093</v>
      </c>
      <c r="L1865" s="157">
        <v>28.32</v>
      </c>
      <c r="M1865" s="92" t="s">
        <v>2711</v>
      </c>
      <c r="N1865" s="157">
        <v>290570220.11668801</v>
      </c>
      <c r="O1865" s="92" t="s">
        <v>9331</v>
      </c>
    </row>
    <row r="1866" spans="1:15" ht="24" customHeight="1">
      <c r="A1866" s="92" t="s">
        <v>5739</v>
      </c>
      <c r="B1866" s="151" t="s">
        <v>1126</v>
      </c>
      <c r="C1866" s="151" t="s">
        <v>5740</v>
      </c>
      <c r="D1866" s="151" t="s">
        <v>1091</v>
      </c>
      <c r="E1866" s="152" t="s">
        <v>1096</v>
      </c>
      <c r="F1866" s="92" t="s">
        <v>1119</v>
      </c>
      <c r="G1866" s="92" t="s">
        <v>1093</v>
      </c>
      <c r="H1866" s="92" t="s">
        <v>9488</v>
      </c>
      <c r="I1866" s="92" t="s">
        <v>1093</v>
      </c>
      <c r="J1866" s="92" t="s">
        <v>9489</v>
      </c>
      <c r="K1866" s="92" t="s">
        <v>1093</v>
      </c>
      <c r="L1866" s="157">
        <v>27.78</v>
      </c>
      <c r="M1866" s="92" t="s">
        <v>2711</v>
      </c>
      <c r="N1866" s="157">
        <v>290570247.89668798</v>
      </c>
      <c r="O1866" s="92" t="s">
        <v>9331</v>
      </c>
    </row>
    <row r="1867" spans="1:15" ht="24" customHeight="1">
      <c r="A1867" s="92" t="s">
        <v>5703</v>
      </c>
      <c r="B1867" s="151" t="s">
        <v>1558</v>
      </c>
      <c r="C1867" s="151" t="s">
        <v>5704</v>
      </c>
      <c r="D1867" s="151" t="s">
        <v>1091</v>
      </c>
      <c r="E1867" s="152" t="s">
        <v>1131</v>
      </c>
      <c r="F1867" s="92" t="s">
        <v>5705</v>
      </c>
      <c r="G1867" s="92" t="s">
        <v>1093</v>
      </c>
      <c r="H1867" s="92" t="s">
        <v>9490</v>
      </c>
      <c r="I1867" s="92" t="s">
        <v>1093</v>
      </c>
      <c r="J1867" s="92" t="s">
        <v>3731</v>
      </c>
      <c r="K1867" s="92" t="s">
        <v>1093</v>
      </c>
      <c r="L1867" s="157">
        <v>26.822340000000001</v>
      </c>
      <c r="M1867" s="92" t="s">
        <v>2711</v>
      </c>
      <c r="N1867" s="157">
        <v>290570274.719028</v>
      </c>
      <c r="O1867" s="92" t="s">
        <v>9331</v>
      </c>
    </row>
    <row r="1868" spans="1:15" ht="24" customHeight="1">
      <c r="A1868" s="92" t="s">
        <v>5741</v>
      </c>
      <c r="B1868" s="151" t="s">
        <v>1126</v>
      </c>
      <c r="C1868" s="151" t="s">
        <v>5742</v>
      </c>
      <c r="D1868" s="151" t="s">
        <v>1091</v>
      </c>
      <c r="E1868" s="152" t="s">
        <v>1096</v>
      </c>
      <c r="F1868" s="92" t="s">
        <v>3469</v>
      </c>
      <c r="G1868" s="92" t="s">
        <v>1093</v>
      </c>
      <c r="H1868" s="92" t="s">
        <v>5534</v>
      </c>
      <c r="I1868" s="92" t="s">
        <v>1093</v>
      </c>
      <c r="J1868" s="92" t="s">
        <v>9491</v>
      </c>
      <c r="K1868" s="92" t="s">
        <v>1093</v>
      </c>
      <c r="L1868" s="157">
        <v>26.8</v>
      </c>
      <c r="M1868" s="92" t="s">
        <v>2711</v>
      </c>
      <c r="N1868" s="157">
        <v>290570301.51902801</v>
      </c>
      <c r="O1868" s="92" t="s">
        <v>9331</v>
      </c>
    </row>
    <row r="1869" spans="1:15" ht="24" customHeight="1">
      <c r="A1869" s="92" t="s">
        <v>5757</v>
      </c>
      <c r="B1869" s="151" t="s">
        <v>10311</v>
      </c>
      <c r="C1869" s="151" t="s">
        <v>5758</v>
      </c>
      <c r="D1869" s="151" t="s">
        <v>1091</v>
      </c>
      <c r="E1869" s="152" t="s">
        <v>1195</v>
      </c>
      <c r="F1869" s="92" t="s">
        <v>1100</v>
      </c>
      <c r="G1869" s="92" t="s">
        <v>1093</v>
      </c>
      <c r="H1869" s="92" t="s">
        <v>7970</v>
      </c>
      <c r="I1869" s="92" t="s">
        <v>1093</v>
      </c>
      <c r="J1869" s="92" t="s">
        <v>9492</v>
      </c>
      <c r="K1869" s="92" t="s">
        <v>1093</v>
      </c>
      <c r="L1869" s="157">
        <v>26.61</v>
      </c>
      <c r="M1869" s="92" t="s">
        <v>2711</v>
      </c>
      <c r="N1869" s="157">
        <v>290570328.12902802</v>
      </c>
      <c r="O1869" s="92" t="s">
        <v>9331</v>
      </c>
    </row>
    <row r="1870" spans="1:15" ht="24" customHeight="1">
      <c r="A1870" s="92" t="s">
        <v>5746</v>
      </c>
      <c r="B1870" s="151" t="s">
        <v>1126</v>
      </c>
      <c r="C1870" s="151" t="s">
        <v>5747</v>
      </c>
      <c r="D1870" s="151" t="s">
        <v>1091</v>
      </c>
      <c r="E1870" s="152" t="s">
        <v>1096</v>
      </c>
      <c r="F1870" s="92" t="s">
        <v>5748</v>
      </c>
      <c r="G1870" s="92" t="s">
        <v>1093</v>
      </c>
      <c r="H1870" s="92" t="s">
        <v>9363</v>
      </c>
      <c r="I1870" s="92" t="s">
        <v>1093</v>
      </c>
      <c r="J1870" s="92" t="s">
        <v>9493</v>
      </c>
      <c r="K1870" s="92" t="s">
        <v>1093</v>
      </c>
      <c r="L1870" s="157">
        <v>26.430624000000002</v>
      </c>
      <c r="M1870" s="92" t="s">
        <v>2711</v>
      </c>
      <c r="N1870" s="157">
        <v>290570354.55965197</v>
      </c>
      <c r="O1870" s="92" t="s">
        <v>9331</v>
      </c>
    </row>
    <row r="1871" spans="1:15" ht="24" customHeight="1">
      <c r="A1871" s="92" t="s">
        <v>5744</v>
      </c>
      <c r="B1871" s="151" t="s">
        <v>1126</v>
      </c>
      <c r="C1871" s="151" t="s">
        <v>5745</v>
      </c>
      <c r="D1871" s="151" t="s">
        <v>1091</v>
      </c>
      <c r="E1871" s="152" t="s">
        <v>1096</v>
      </c>
      <c r="F1871" s="92" t="s">
        <v>3382</v>
      </c>
      <c r="G1871" s="92" t="s">
        <v>1093</v>
      </c>
      <c r="H1871" s="92" t="s">
        <v>5834</v>
      </c>
      <c r="I1871" s="92" t="s">
        <v>1093</v>
      </c>
      <c r="J1871" s="92" t="s">
        <v>9494</v>
      </c>
      <c r="K1871" s="92" t="s">
        <v>1093</v>
      </c>
      <c r="L1871" s="157">
        <v>25.92</v>
      </c>
      <c r="M1871" s="92" t="s">
        <v>2711</v>
      </c>
      <c r="N1871" s="157">
        <v>290570380.47965199</v>
      </c>
      <c r="O1871" s="92" t="s">
        <v>9331</v>
      </c>
    </row>
    <row r="1872" spans="1:15" ht="24" customHeight="1">
      <c r="A1872" s="92" t="s">
        <v>5753</v>
      </c>
      <c r="B1872" s="151" t="s">
        <v>1101</v>
      </c>
      <c r="C1872" s="151" t="s">
        <v>5754</v>
      </c>
      <c r="D1872" s="151" t="s">
        <v>513</v>
      </c>
      <c r="E1872" s="152" t="s">
        <v>1096</v>
      </c>
      <c r="F1872" s="92" t="s">
        <v>5755</v>
      </c>
      <c r="G1872" s="92" t="s">
        <v>534</v>
      </c>
      <c r="H1872" s="92" t="s">
        <v>5926</v>
      </c>
      <c r="I1872" s="92" t="s">
        <v>9495</v>
      </c>
      <c r="J1872" s="92" t="s">
        <v>9496</v>
      </c>
      <c r="K1872" s="92" t="s">
        <v>1217</v>
      </c>
      <c r="L1872" s="157">
        <v>25.337429939250001</v>
      </c>
      <c r="M1872" s="92" t="s">
        <v>2711</v>
      </c>
      <c r="N1872" s="157">
        <v>290570405.81708199</v>
      </c>
      <c r="O1872" s="92" t="s">
        <v>9331</v>
      </c>
    </row>
    <row r="1873" spans="1:15" ht="24" customHeight="1">
      <c r="A1873" s="92" t="s">
        <v>5764</v>
      </c>
      <c r="B1873" s="151" t="s">
        <v>1921</v>
      </c>
      <c r="C1873" s="151" t="s">
        <v>5765</v>
      </c>
      <c r="D1873" s="151" t="s">
        <v>1091</v>
      </c>
      <c r="E1873" s="152" t="s">
        <v>5766</v>
      </c>
      <c r="F1873" s="92" t="s">
        <v>9497</v>
      </c>
      <c r="G1873" s="92" t="s">
        <v>1093</v>
      </c>
      <c r="H1873" s="92" t="s">
        <v>8672</v>
      </c>
      <c r="I1873" s="92" t="s">
        <v>1093</v>
      </c>
      <c r="J1873" s="92" t="s">
        <v>9498</v>
      </c>
      <c r="K1873" s="92" t="s">
        <v>1093</v>
      </c>
      <c r="L1873" s="157">
        <v>25.1253168</v>
      </c>
      <c r="M1873" s="92" t="s">
        <v>2711</v>
      </c>
      <c r="N1873" s="157">
        <v>290570430.94239902</v>
      </c>
      <c r="O1873" s="92" t="s">
        <v>9331</v>
      </c>
    </row>
    <row r="1874" spans="1:15" ht="24" customHeight="1">
      <c r="A1874" s="92" t="s">
        <v>5749</v>
      </c>
      <c r="B1874" s="151" t="s">
        <v>1921</v>
      </c>
      <c r="C1874" s="151" t="s">
        <v>5750</v>
      </c>
      <c r="D1874" s="151" t="s">
        <v>1091</v>
      </c>
      <c r="E1874" s="152" t="s">
        <v>1109</v>
      </c>
      <c r="F1874" s="92" t="s">
        <v>5664</v>
      </c>
      <c r="G1874" s="92" t="s">
        <v>1093</v>
      </c>
      <c r="H1874" s="92" t="s">
        <v>2541</v>
      </c>
      <c r="I1874" s="92" t="s">
        <v>1093</v>
      </c>
      <c r="J1874" s="92" t="s">
        <v>9499</v>
      </c>
      <c r="K1874" s="92" t="s">
        <v>1093</v>
      </c>
      <c r="L1874" s="157">
        <v>25.048262399999999</v>
      </c>
      <c r="M1874" s="92" t="s">
        <v>2711</v>
      </c>
      <c r="N1874" s="157">
        <v>290570455.99066103</v>
      </c>
      <c r="O1874" s="92" t="s">
        <v>9331</v>
      </c>
    </row>
    <row r="1875" spans="1:15" ht="24" customHeight="1">
      <c r="A1875" s="92" t="s">
        <v>5751</v>
      </c>
      <c r="B1875" s="151" t="s">
        <v>1089</v>
      </c>
      <c r="C1875" s="151" t="s">
        <v>5752</v>
      </c>
      <c r="D1875" s="151" t="s">
        <v>1091</v>
      </c>
      <c r="E1875" s="152" t="s">
        <v>1344</v>
      </c>
      <c r="F1875" s="92" t="s">
        <v>1605</v>
      </c>
      <c r="G1875" s="92" t="s">
        <v>1093</v>
      </c>
      <c r="H1875" s="92" t="s">
        <v>9500</v>
      </c>
      <c r="I1875" s="92" t="s">
        <v>1093</v>
      </c>
      <c r="J1875" s="92" t="s">
        <v>4485</v>
      </c>
      <c r="K1875" s="92" t="s">
        <v>1093</v>
      </c>
      <c r="L1875" s="157">
        <v>24.96</v>
      </c>
      <c r="M1875" s="92" t="s">
        <v>2711</v>
      </c>
      <c r="N1875" s="157">
        <v>290570480.950661</v>
      </c>
      <c r="O1875" s="92" t="s">
        <v>9331</v>
      </c>
    </row>
    <row r="1876" spans="1:15" ht="24" customHeight="1">
      <c r="A1876" s="92" t="s">
        <v>5760</v>
      </c>
      <c r="B1876" s="151" t="s">
        <v>1101</v>
      </c>
      <c r="C1876" s="151" t="s">
        <v>5761</v>
      </c>
      <c r="D1876" s="151" t="s">
        <v>513</v>
      </c>
      <c r="E1876" s="152" t="s">
        <v>1096</v>
      </c>
      <c r="F1876" s="92" t="s">
        <v>5762</v>
      </c>
      <c r="G1876" s="92" t="s">
        <v>534</v>
      </c>
      <c r="H1876" s="92" t="s">
        <v>9501</v>
      </c>
      <c r="I1876" s="92" t="s">
        <v>6038</v>
      </c>
      <c r="J1876" s="92" t="s">
        <v>9502</v>
      </c>
      <c r="K1876" s="92" t="s">
        <v>1217</v>
      </c>
      <c r="L1876" s="157">
        <v>24.024974207</v>
      </c>
      <c r="M1876" s="92" t="s">
        <v>2711</v>
      </c>
      <c r="N1876" s="157">
        <v>290570504.97563499</v>
      </c>
      <c r="O1876" s="92" t="s">
        <v>9331</v>
      </c>
    </row>
    <row r="1877" spans="1:15" ht="24" customHeight="1">
      <c r="A1877" s="92" t="s">
        <v>5769</v>
      </c>
      <c r="B1877" s="151" t="s">
        <v>1126</v>
      </c>
      <c r="C1877" s="151" t="s">
        <v>5770</v>
      </c>
      <c r="D1877" s="151" t="s">
        <v>1091</v>
      </c>
      <c r="E1877" s="152" t="s">
        <v>1096</v>
      </c>
      <c r="F1877" s="92" t="s">
        <v>1119</v>
      </c>
      <c r="G1877" s="92" t="s">
        <v>1093</v>
      </c>
      <c r="H1877" s="92" t="s">
        <v>9503</v>
      </c>
      <c r="I1877" s="92" t="s">
        <v>1093</v>
      </c>
      <c r="J1877" s="92" t="s">
        <v>9495</v>
      </c>
      <c r="K1877" s="92" t="s">
        <v>1093</v>
      </c>
      <c r="L1877" s="157">
        <v>23.02</v>
      </c>
      <c r="M1877" s="92" t="s">
        <v>2711</v>
      </c>
      <c r="N1877" s="157">
        <v>290570527.99563497</v>
      </c>
      <c r="O1877" s="92" t="s">
        <v>9331</v>
      </c>
    </row>
    <row r="1878" spans="1:15" ht="24" customHeight="1">
      <c r="A1878" s="92" t="s">
        <v>5771</v>
      </c>
      <c r="B1878" s="151" t="s">
        <v>1921</v>
      </c>
      <c r="C1878" s="151" t="s">
        <v>5772</v>
      </c>
      <c r="D1878" s="151" t="s">
        <v>1091</v>
      </c>
      <c r="E1878" s="152" t="s">
        <v>1109</v>
      </c>
      <c r="F1878" s="92" t="s">
        <v>9262</v>
      </c>
      <c r="G1878" s="92" t="s">
        <v>1093</v>
      </c>
      <c r="H1878" s="92" t="s">
        <v>9504</v>
      </c>
      <c r="I1878" s="92" t="s">
        <v>1093</v>
      </c>
      <c r="J1878" s="92" t="s">
        <v>9505</v>
      </c>
      <c r="K1878" s="92" t="s">
        <v>1093</v>
      </c>
      <c r="L1878" s="157">
        <v>22.934420100000001</v>
      </c>
      <c r="M1878" s="92" t="s">
        <v>2711</v>
      </c>
      <c r="N1878" s="157">
        <v>290570550.93005502</v>
      </c>
      <c r="O1878" s="92" t="s">
        <v>9331</v>
      </c>
    </row>
    <row r="1879" spans="1:15" ht="24" customHeight="1">
      <c r="A1879" s="92" t="s">
        <v>5773</v>
      </c>
      <c r="B1879" s="151" t="s">
        <v>1126</v>
      </c>
      <c r="C1879" s="151" t="s">
        <v>5774</v>
      </c>
      <c r="D1879" s="151" t="s">
        <v>1091</v>
      </c>
      <c r="E1879" s="152" t="s">
        <v>1096</v>
      </c>
      <c r="F1879" s="92" t="s">
        <v>5775</v>
      </c>
      <c r="G1879" s="92" t="s">
        <v>1093</v>
      </c>
      <c r="H1879" s="92" t="s">
        <v>3915</v>
      </c>
      <c r="I1879" s="92" t="s">
        <v>1093</v>
      </c>
      <c r="J1879" s="92" t="s">
        <v>7863</v>
      </c>
      <c r="K1879" s="92" t="s">
        <v>1093</v>
      </c>
      <c r="L1879" s="157">
        <v>21.576000000000001</v>
      </c>
      <c r="M1879" s="92" t="s">
        <v>2711</v>
      </c>
      <c r="N1879" s="157">
        <v>290570572.506055</v>
      </c>
      <c r="O1879" s="92" t="s">
        <v>9331</v>
      </c>
    </row>
    <row r="1880" spans="1:15" ht="24" customHeight="1">
      <c r="A1880" s="92" t="s">
        <v>5776</v>
      </c>
      <c r="B1880" s="151" t="s">
        <v>1126</v>
      </c>
      <c r="C1880" s="151" t="s">
        <v>5777</v>
      </c>
      <c r="D1880" s="151" t="s">
        <v>1091</v>
      </c>
      <c r="E1880" s="152" t="s">
        <v>1429</v>
      </c>
      <c r="F1880" s="92" t="s">
        <v>5778</v>
      </c>
      <c r="G1880" s="92" t="s">
        <v>1093</v>
      </c>
      <c r="H1880" s="92" t="s">
        <v>9506</v>
      </c>
      <c r="I1880" s="92" t="s">
        <v>1093</v>
      </c>
      <c r="J1880" s="92" t="s">
        <v>9507</v>
      </c>
      <c r="K1880" s="92" t="s">
        <v>1093</v>
      </c>
      <c r="L1880" s="157">
        <v>21.542532000000001</v>
      </c>
      <c r="M1880" s="92" t="s">
        <v>2711</v>
      </c>
      <c r="N1880" s="157">
        <v>290570594.04858702</v>
      </c>
      <c r="O1880" s="92" t="s">
        <v>9331</v>
      </c>
    </row>
    <row r="1881" spans="1:15" ht="36" customHeight="1">
      <c r="A1881" s="92" t="s">
        <v>5779</v>
      </c>
      <c r="B1881" s="151" t="s">
        <v>1126</v>
      </c>
      <c r="C1881" s="151" t="s">
        <v>5780</v>
      </c>
      <c r="D1881" s="151" t="s">
        <v>1091</v>
      </c>
      <c r="E1881" s="152" t="s">
        <v>1096</v>
      </c>
      <c r="F1881" s="92" t="s">
        <v>5781</v>
      </c>
      <c r="G1881" s="92" t="s">
        <v>1093</v>
      </c>
      <c r="H1881" s="92" t="s">
        <v>7120</v>
      </c>
      <c r="I1881" s="92" t="s">
        <v>1093</v>
      </c>
      <c r="J1881" s="92" t="s">
        <v>9508</v>
      </c>
      <c r="K1881" s="92" t="s">
        <v>1093</v>
      </c>
      <c r="L1881" s="157">
        <v>21.405425000000001</v>
      </c>
      <c r="M1881" s="92" t="s">
        <v>2711</v>
      </c>
      <c r="N1881" s="157">
        <v>290570615.45401198</v>
      </c>
      <c r="O1881" s="92" t="s">
        <v>9331</v>
      </c>
    </row>
    <row r="1882" spans="1:15" ht="24" customHeight="1">
      <c r="A1882" s="92" t="s">
        <v>5783</v>
      </c>
      <c r="B1882" s="151" t="s">
        <v>1126</v>
      </c>
      <c r="C1882" s="151" t="s">
        <v>5784</v>
      </c>
      <c r="D1882" s="151" t="s">
        <v>1091</v>
      </c>
      <c r="E1882" s="152" t="s">
        <v>1096</v>
      </c>
      <c r="F1882" s="92" t="s">
        <v>5090</v>
      </c>
      <c r="G1882" s="92" t="s">
        <v>1093</v>
      </c>
      <c r="H1882" s="92" t="s">
        <v>3844</v>
      </c>
      <c r="I1882" s="92" t="s">
        <v>1093</v>
      </c>
      <c r="J1882" s="92" t="s">
        <v>6946</v>
      </c>
      <c r="K1882" s="92" t="s">
        <v>1093</v>
      </c>
      <c r="L1882" s="157">
        <v>21.30068</v>
      </c>
      <c r="M1882" s="92" t="s">
        <v>2711</v>
      </c>
      <c r="N1882" s="157">
        <v>290570636.75469202</v>
      </c>
      <c r="O1882" s="92" t="s">
        <v>9331</v>
      </c>
    </row>
    <row r="1883" spans="1:15" ht="48" customHeight="1">
      <c r="A1883" s="92" t="s">
        <v>5785</v>
      </c>
      <c r="B1883" s="151" t="s">
        <v>1126</v>
      </c>
      <c r="C1883" s="151" t="s">
        <v>5786</v>
      </c>
      <c r="D1883" s="151" t="s">
        <v>1091</v>
      </c>
      <c r="E1883" s="152" t="s">
        <v>1096</v>
      </c>
      <c r="F1883" s="92" t="s">
        <v>9509</v>
      </c>
      <c r="G1883" s="92" t="s">
        <v>1093</v>
      </c>
      <c r="H1883" s="92" t="s">
        <v>9510</v>
      </c>
      <c r="I1883" s="92" t="s">
        <v>1093</v>
      </c>
      <c r="J1883" s="92" t="s">
        <v>9511</v>
      </c>
      <c r="K1883" s="92" t="s">
        <v>1093</v>
      </c>
      <c r="L1883" s="157">
        <v>20.99185683</v>
      </c>
      <c r="M1883" s="92" t="s">
        <v>2711</v>
      </c>
      <c r="N1883" s="157">
        <v>290570657.74654901</v>
      </c>
      <c r="O1883" s="92" t="s">
        <v>9331</v>
      </c>
    </row>
    <row r="1884" spans="1:15" ht="24" customHeight="1">
      <c r="A1884" s="92" t="s">
        <v>5787</v>
      </c>
      <c r="B1884" s="151" t="s">
        <v>1126</v>
      </c>
      <c r="C1884" s="151" t="s">
        <v>5788</v>
      </c>
      <c r="D1884" s="151" t="s">
        <v>1091</v>
      </c>
      <c r="E1884" s="152" t="s">
        <v>1096</v>
      </c>
      <c r="F1884" s="92" t="s">
        <v>1520</v>
      </c>
      <c r="G1884" s="92" t="s">
        <v>1093</v>
      </c>
      <c r="H1884" s="92" t="s">
        <v>2970</v>
      </c>
      <c r="I1884" s="92" t="s">
        <v>1093</v>
      </c>
      <c r="J1884" s="92" t="s">
        <v>9512</v>
      </c>
      <c r="K1884" s="92" t="s">
        <v>1093</v>
      </c>
      <c r="L1884" s="157">
        <v>20.64</v>
      </c>
      <c r="M1884" s="92" t="s">
        <v>2711</v>
      </c>
      <c r="N1884" s="157">
        <v>290570678.386549</v>
      </c>
      <c r="O1884" s="92" t="s">
        <v>9331</v>
      </c>
    </row>
    <row r="1885" spans="1:15" ht="24" customHeight="1">
      <c r="A1885" s="92" t="s">
        <v>5789</v>
      </c>
      <c r="B1885" s="151" t="s">
        <v>1089</v>
      </c>
      <c r="C1885" s="151" t="s">
        <v>5790</v>
      </c>
      <c r="D1885" s="151" t="s">
        <v>1091</v>
      </c>
      <c r="E1885" s="152" t="s">
        <v>1109</v>
      </c>
      <c r="F1885" s="92" t="s">
        <v>1157</v>
      </c>
      <c r="G1885" s="92" t="s">
        <v>1093</v>
      </c>
      <c r="H1885" s="92" t="s">
        <v>8601</v>
      </c>
      <c r="I1885" s="92" t="s">
        <v>1093</v>
      </c>
      <c r="J1885" s="92" t="s">
        <v>9513</v>
      </c>
      <c r="K1885" s="92" t="s">
        <v>1093</v>
      </c>
      <c r="L1885" s="157">
        <v>20.56</v>
      </c>
      <c r="M1885" s="92" t="s">
        <v>2711</v>
      </c>
      <c r="N1885" s="157">
        <v>290570698.946549</v>
      </c>
      <c r="O1885" s="92" t="s">
        <v>9331</v>
      </c>
    </row>
    <row r="1886" spans="1:15" ht="24" customHeight="1">
      <c r="A1886" s="92" t="s">
        <v>5796</v>
      </c>
      <c r="B1886" s="151" t="s">
        <v>1921</v>
      </c>
      <c r="C1886" s="151" t="s">
        <v>5797</v>
      </c>
      <c r="D1886" s="151" t="s">
        <v>1091</v>
      </c>
      <c r="E1886" s="152" t="s">
        <v>1109</v>
      </c>
      <c r="F1886" s="92" t="s">
        <v>1157</v>
      </c>
      <c r="G1886" s="92" t="s">
        <v>1093</v>
      </c>
      <c r="H1886" s="92" t="s">
        <v>9514</v>
      </c>
      <c r="I1886" s="92" t="s">
        <v>1093</v>
      </c>
      <c r="J1886" s="92" t="s">
        <v>3902</v>
      </c>
      <c r="K1886" s="92" t="s">
        <v>1093</v>
      </c>
      <c r="L1886" s="157">
        <v>20.239999999999998</v>
      </c>
      <c r="M1886" s="92" t="s">
        <v>2711</v>
      </c>
      <c r="N1886" s="157">
        <v>290570719.18654901</v>
      </c>
      <c r="O1886" s="92" t="s">
        <v>9331</v>
      </c>
    </row>
    <row r="1887" spans="1:15" ht="24" customHeight="1">
      <c r="A1887" s="92" t="s">
        <v>5791</v>
      </c>
      <c r="B1887" s="151" t="s">
        <v>1126</v>
      </c>
      <c r="C1887" s="151" t="s">
        <v>5792</v>
      </c>
      <c r="D1887" s="151" t="s">
        <v>1091</v>
      </c>
      <c r="E1887" s="152" t="s">
        <v>1096</v>
      </c>
      <c r="F1887" s="92" t="s">
        <v>1100</v>
      </c>
      <c r="G1887" s="92" t="s">
        <v>1093</v>
      </c>
      <c r="H1887" s="92" t="s">
        <v>5814</v>
      </c>
      <c r="I1887" s="92" t="s">
        <v>1093</v>
      </c>
      <c r="J1887" s="92" t="s">
        <v>6554</v>
      </c>
      <c r="K1887" s="92" t="s">
        <v>1093</v>
      </c>
      <c r="L1887" s="157">
        <v>20.04</v>
      </c>
      <c r="M1887" s="92" t="s">
        <v>2711</v>
      </c>
      <c r="N1887" s="157">
        <v>290570739.22654903</v>
      </c>
      <c r="O1887" s="92" t="s">
        <v>9331</v>
      </c>
    </row>
    <row r="1888" spans="1:15" ht="24" customHeight="1">
      <c r="A1888" s="92" t="s">
        <v>5798</v>
      </c>
      <c r="B1888" s="151" t="s">
        <v>1126</v>
      </c>
      <c r="C1888" s="151" t="s">
        <v>5799</v>
      </c>
      <c r="D1888" s="151" t="s">
        <v>1091</v>
      </c>
      <c r="E1888" s="152" t="s">
        <v>1195</v>
      </c>
      <c r="F1888" s="92" t="s">
        <v>5800</v>
      </c>
      <c r="G1888" s="92" t="s">
        <v>1093</v>
      </c>
      <c r="H1888" s="92" t="s">
        <v>6491</v>
      </c>
      <c r="I1888" s="92" t="s">
        <v>1093</v>
      </c>
      <c r="J1888" s="92" t="s">
        <v>9515</v>
      </c>
      <c r="K1888" s="92" t="s">
        <v>1093</v>
      </c>
      <c r="L1888" s="157">
        <v>19.173483000000001</v>
      </c>
      <c r="M1888" s="92" t="s">
        <v>2711</v>
      </c>
      <c r="N1888" s="157">
        <v>290570758.40003198</v>
      </c>
      <c r="O1888" s="92" t="s">
        <v>9331</v>
      </c>
    </row>
    <row r="1889" spans="1:15" ht="24" customHeight="1">
      <c r="A1889" s="92" t="s">
        <v>5801</v>
      </c>
      <c r="B1889" s="151" t="s">
        <v>1126</v>
      </c>
      <c r="C1889" s="151" t="s">
        <v>5802</v>
      </c>
      <c r="D1889" s="151" t="s">
        <v>513</v>
      </c>
      <c r="E1889" s="152" t="s">
        <v>1096</v>
      </c>
      <c r="F1889" s="92" t="s">
        <v>5803</v>
      </c>
      <c r="G1889" s="92" t="s">
        <v>1093</v>
      </c>
      <c r="H1889" s="92" t="s">
        <v>9516</v>
      </c>
      <c r="I1889" s="92" t="s">
        <v>1093</v>
      </c>
      <c r="J1889" s="92" t="s">
        <v>8244</v>
      </c>
      <c r="K1889" s="92" t="s">
        <v>1093</v>
      </c>
      <c r="L1889" s="157">
        <v>19.119600000000002</v>
      </c>
      <c r="M1889" s="92" t="s">
        <v>2711</v>
      </c>
      <c r="N1889" s="157">
        <v>290570777.51963198</v>
      </c>
      <c r="O1889" s="92" t="s">
        <v>9331</v>
      </c>
    </row>
    <row r="1890" spans="1:15" ht="24" customHeight="1">
      <c r="A1890" s="92" t="s">
        <v>5809</v>
      </c>
      <c r="B1890" s="151" t="s">
        <v>1126</v>
      </c>
      <c r="C1890" s="151" t="s">
        <v>5810</v>
      </c>
      <c r="D1890" s="151" t="s">
        <v>1091</v>
      </c>
      <c r="E1890" s="152" t="s">
        <v>1225</v>
      </c>
      <c r="F1890" s="92" t="s">
        <v>5811</v>
      </c>
      <c r="G1890" s="92" t="s">
        <v>1093</v>
      </c>
      <c r="H1890" s="92" t="s">
        <v>4684</v>
      </c>
      <c r="I1890" s="92" t="s">
        <v>1093</v>
      </c>
      <c r="J1890" s="92" t="s">
        <v>9517</v>
      </c>
      <c r="K1890" s="92" t="s">
        <v>1093</v>
      </c>
      <c r="L1890" s="157">
        <v>18.493200000000002</v>
      </c>
      <c r="M1890" s="92" t="s">
        <v>2711</v>
      </c>
      <c r="N1890" s="157">
        <v>290570796.01283199</v>
      </c>
      <c r="O1890" s="92" t="s">
        <v>9331</v>
      </c>
    </row>
    <row r="1891" spans="1:15" ht="24" customHeight="1">
      <c r="A1891" s="92" t="s">
        <v>5812</v>
      </c>
      <c r="B1891" s="151" t="s">
        <v>1126</v>
      </c>
      <c r="C1891" s="151" t="s">
        <v>5813</v>
      </c>
      <c r="D1891" s="151" t="s">
        <v>1091</v>
      </c>
      <c r="E1891" s="152" t="s">
        <v>1096</v>
      </c>
      <c r="F1891" s="92" t="s">
        <v>1097</v>
      </c>
      <c r="G1891" s="92" t="s">
        <v>1093</v>
      </c>
      <c r="H1891" s="92" t="s">
        <v>4651</v>
      </c>
      <c r="I1891" s="92" t="s">
        <v>1093</v>
      </c>
      <c r="J1891" s="92" t="s">
        <v>4651</v>
      </c>
      <c r="K1891" s="92" t="s">
        <v>1093</v>
      </c>
      <c r="L1891" s="157">
        <v>18.28</v>
      </c>
      <c r="M1891" s="92" t="s">
        <v>2711</v>
      </c>
      <c r="N1891" s="157">
        <v>290570814.29283202</v>
      </c>
      <c r="O1891" s="92" t="s">
        <v>9331</v>
      </c>
    </row>
    <row r="1892" spans="1:15" ht="24" customHeight="1">
      <c r="A1892" s="92" t="s">
        <v>5804</v>
      </c>
      <c r="B1892" s="151" t="s">
        <v>1089</v>
      </c>
      <c r="C1892" s="151" t="s">
        <v>5805</v>
      </c>
      <c r="D1892" s="151" t="s">
        <v>1095</v>
      </c>
      <c r="E1892" s="152" t="s">
        <v>1160</v>
      </c>
      <c r="F1892" s="92" t="s">
        <v>1119</v>
      </c>
      <c r="G1892" s="92" t="s">
        <v>1093</v>
      </c>
      <c r="H1892" s="92" t="s">
        <v>9518</v>
      </c>
      <c r="I1892" s="92" t="s">
        <v>1093</v>
      </c>
      <c r="J1892" s="92" t="s">
        <v>2921</v>
      </c>
      <c r="K1892" s="92" t="s">
        <v>1093</v>
      </c>
      <c r="L1892" s="157">
        <v>17.940000000000001</v>
      </c>
      <c r="M1892" s="92" t="s">
        <v>2711</v>
      </c>
      <c r="N1892" s="157">
        <v>290570832.23283201</v>
      </c>
      <c r="O1892" s="92" t="s">
        <v>9331</v>
      </c>
    </row>
    <row r="1893" spans="1:15" ht="24" customHeight="1">
      <c r="A1893" s="92" t="s">
        <v>5815</v>
      </c>
      <c r="B1893" s="151" t="s">
        <v>1126</v>
      </c>
      <c r="C1893" s="151" t="s">
        <v>5816</v>
      </c>
      <c r="D1893" s="151" t="s">
        <v>1091</v>
      </c>
      <c r="E1893" s="152" t="s">
        <v>1096</v>
      </c>
      <c r="F1893" s="92" t="s">
        <v>5817</v>
      </c>
      <c r="G1893" s="92" t="s">
        <v>1093</v>
      </c>
      <c r="H1893" s="92" t="s">
        <v>2682</v>
      </c>
      <c r="I1893" s="92" t="s">
        <v>1093</v>
      </c>
      <c r="J1893" s="92" t="s">
        <v>5643</v>
      </c>
      <c r="K1893" s="92" t="s">
        <v>1093</v>
      </c>
      <c r="L1893" s="157">
        <v>17.686326672</v>
      </c>
      <c r="M1893" s="92" t="s">
        <v>2711</v>
      </c>
      <c r="N1893" s="157">
        <v>290570849.919159</v>
      </c>
      <c r="O1893" s="92" t="s">
        <v>9331</v>
      </c>
    </row>
    <row r="1894" spans="1:15" ht="24" customHeight="1">
      <c r="A1894" s="92" t="s">
        <v>5818</v>
      </c>
      <c r="B1894" s="151" t="s">
        <v>1126</v>
      </c>
      <c r="C1894" s="151" t="s">
        <v>5819</v>
      </c>
      <c r="D1894" s="151" t="s">
        <v>1091</v>
      </c>
      <c r="E1894" s="152" t="s">
        <v>1096</v>
      </c>
      <c r="F1894" s="92" t="s">
        <v>5090</v>
      </c>
      <c r="G1894" s="92" t="s">
        <v>1093</v>
      </c>
      <c r="H1894" s="92" t="s">
        <v>5380</v>
      </c>
      <c r="I1894" s="92" t="s">
        <v>1093</v>
      </c>
      <c r="J1894" s="92" t="s">
        <v>9519</v>
      </c>
      <c r="K1894" s="92" t="s">
        <v>1093</v>
      </c>
      <c r="L1894" s="157">
        <v>17.00572</v>
      </c>
      <c r="M1894" s="92" t="s">
        <v>2711</v>
      </c>
      <c r="N1894" s="157">
        <v>290570866.92487901</v>
      </c>
      <c r="O1894" s="92" t="s">
        <v>9331</v>
      </c>
    </row>
    <row r="1895" spans="1:15" ht="36" customHeight="1">
      <c r="A1895" s="92" t="s">
        <v>5823</v>
      </c>
      <c r="B1895" s="151" t="s">
        <v>4310</v>
      </c>
      <c r="C1895" s="151" t="s">
        <v>5824</v>
      </c>
      <c r="D1895" s="151" t="s">
        <v>1091</v>
      </c>
      <c r="E1895" s="152" t="s">
        <v>1312</v>
      </c>
      <c r="F1895" s="92" t="s">
        <v>4002</v>
      </c>
      <c r="G1895" s="92" t="s">
        <v>1093</v>
      </c>
      <c r="H1895" s="92" t="s">
        <v>9520</v>
      </c>
      <c r="I1895" s="92" t="s">
        <v>1093</v>
      </c>
      <c r="J1895" s="92" t="s">
        <v>5837</v>
      </c>
      <c r="K1895" s="92" t="s">
        <v>1093</v>
      </c>
      <c r="L1895" s="157">
        <v>16.96</v>
      </c>
      <c r="M1895" s="92" t="s">
        <v>2711</v>
      </c>
      <c r="N1895" s="157">
        <v>290570883.88487899</v>
      </c>
      <c r="O1895" s="92" t="s">
        <v>9331</v>
      </c>
    </row>
    <row r="1896" spans="1:15" ht="24" customHeight="1">
      <c r="A1896" s="92" t="s">
        <v>5820</v>
      </c>
      <c r="B1896" s="151" t="s">
        <v>1126</v>
      </c>
      <c r="C1896" s="151" t="s">
        <v>5821</v>
      </c>
      <c r="D1896" s="151" t="s">
        <v>513</v>
      </c>
      <c r="E1896" s="152" t="s">
        <v>1096</v>
      </c>
      <c r="F1896" s="92" t="s">
        <v>5822</v>
      </c>
      <c r="G1896" s="92" t="s">
        <v>1093</v>
      </c>
      <c r="H1896" s="92" t="s">
        <v>9521</v>
      </c>
      <c r="I1896" s="92" t="s">
        <v>1093</v>
      </c>
      <c r="J1896" s="92" t="s">
        <v>9522</v>
      </c>
      <c r="K1896" s="92" t="s">
        <v>1093</v>
      </c>
      <c r="L1896" s="157">
        <v>16.659926500000001</v>
      </c>
      <c r="M1896" s="92" t="s">
        <v>2711</v>
      </c>
      <c r="N1896" s="157">
        <v>290570900.544806</v>
      </c>
      <c r="O1896" s="92" t="s">
        <v>9331</v>
      </c>
    </row>
    <row r="1897" spans="1:15" ht="36" customHeight="1">
      <c r="A1897" s="92" t="s">
        <v>5825</v>
      </c>
      <c r="B1897" s="151" t="s">
        <v>1126</v>
      </c>
      <c r="C1897" s="151" t="s">
        <v>5826</v>
      </c>
      <c r="D1897" s="151" t="s">
        <v>1091</v>
      </c>
      <c r="E1897" s="152" t="s">
        <v>1096</v>
      </c>
      <c r="F1897" s="92" t="s">
        <v>1157</v>
      </c>
      <c r="G1897" s="92" t="s">
        <v>1093</v>
      </c>
      <c r="H1897" s="92" t="s">
        <v>9523</v>
      </c>
      <c r="I1897" s="92" t="s">
        <v>1093</v>
      </c>
      <c r="J1897" s="92" t="s">
        <v>4192</v>
      </c>
      <c r="K1897" s="92" t="s">
        <v>1093</v>
      </c>
      <c r="L1897" s="157">
        <v>16.32</v>
      </c>
      <c r="M1897" s="92" t="s">
        <v>2711</v>
      </c>
      <c r="N1897" s="157">
        <v>290570916.864806</v>
      </c>
      <c r="O1897" s="92" t="s">
        <v>9331</v>
      </c>
    </row>
    <row r="1898" spans="1:15" ht="24" customHeight="1">
      <c r="A1898" s="92" t="s">
        <v>5724</v>
      </c>
      <c r="B1898" s="151" t="s">
        <v>1126</v>
      </c>
      <c r="C1898" s="151" t="s">
        <v>5725</v>
      </c>
      <c r="D1898" s="151" t="s">
        <v>1091</v>
      </c>
      <c r="E1898" s="152" t="s">
        <v>1096</v>
      </c>
      <c r="F1898" s="92" t="s">
        <v>9524</v>
      </c>
      <c r="G1898" s="92" t="s">
        <v>1093</v>
      </c>
      <c r="H1898" s="92" t="s">
        <v>9525</v>
      </c>
      <c r="I1898" s="92" t="s">
        <v>1093</v>
      </c>
      <c r="J1898" s="92" t="s">
        <v>8668</v>
      </c>
      <c r="K1898" s="92" t="s">
        <v>1093</v>
      </c>
      <c r="L1898" s="157">
        <v>15.863687784</v>
      </c>
      <c r="M1898" s="92" t="s">
        <v>2711</v>
      </c>
      <c r="N1898" s="157">
        <v>290570932.72849399</v>
      </c>
      <c r="O1898" s="92" t="s">
        <v>9331</v>
      </c>
    </row>
    <row r="1899" spans="1:15" ht="48" customHeight="1">
      <c r="A1899" s="92" t="s">
        <v>5793</v>
      </c>
      <c r="B1899" s="151" t="s">
        <v>1558</v>
      </c>
      <c r="C1899" s="151" t="s">
        <v>5794</v>
      </c>
      <c r="D1899" s="151" t="s">
        <v>1091</v>
      </c>
      <c r="E1899" s="152" t="s">
        <v>1096</v>
      </c>
      <c r="F1899" s="92" t="s">
        <v>1792</v>
      </c>
      <c r="G1899" s="92" t="s">
        <v>1093</v>
      </c>
      <c r="H1899" s="92" t="s">
        <v>7986</v>
      </c>
      <c r="I1899" s="92" t="s">
        <v>1093</v>
      </c>
      <c r="J1899" s="92" t="s">
        <v>9034</v>
      </c>
      <c r="K1899" s="92" t="s">
        <v>1093</v>
      </c>
      <c r="L1899" s="157">
        <v>15.8</v>
      </c>
      <c r="M1899" s="92" t="s">
        <v>2711</v>
      </c>
      <c r="N1899" s="157">
        <v>290570948.528494</v>
      </c>
      <c r="O1899" s="92" t="s">
        <v>9331</v>
      </c>
    </row>
    <row r="1900" spans="1:15" ht="24" customHeight="1">
      <c r="A1900" s="92" t="s">
        <v>5829</v>
      </c>
      <c r="B1900" s="151" t="s">
        <v>1089</v>
      </c>
      <c r="C1900" s="151" t="s">
        <v>5830</v>
      </c>
      <c r="D1900" s="151" t="s">
        <v>1091</v>
      </c>
      <c r="E1900" s="152" t="s">
        <v>1109</v>
      </c>
      <c r="F1900" s="92" t="s">
        <v>1796</v>
      </c>
      <c r="G1900" s="92" t="s">
        <v>1093</v>
      </c>
      <c r="H1900" s="92" t="s">
        <v>9526</v>
      </c>
      <c r="I1900" s="92" t="s">
        <v>1093</v>
      </c>
      <c r="J1900" s="92" t="s">
        <v>9527</v>
      </c>
      <c r="K1900" s="92" t="s">
        <v>1093</v>
      </c>
      <c r="L1900" s="157">
        <v>15.05</v>
      </c>
      <c r="M1900" s="92" t="s">
        <v>2711</v>
      </c>
      <c r="N1900" s="157">
        <v>290570963.57849401</v>
      </c>
      <c r="O1900" s="92" t="s">
        <v>9331</v>
      </c>
    </row>
    <row r="1901" spans="1:15" ht="24" customHeight="1">
      <c r="A1901" s="92" t="s">
        <v>5835</v>
      </c>
      <c r="B1901" s="151" t="s">
        <v>4310</v>
      </c>
      <c r="C1901" s="151" t="s">
        <v>5836</v>
      </c>
      <c r="D1901" s="151" t="s">
        <v>1091</v>
      </c>
      <c r="E1901" s="152" t="s">
        <v>1096</v>
      </c>
      <c r="F1901" s="92" t="s">
        <v>3382</v>
      </c>
      <c r="G1901" s="92" t="s">
        <v>1093</v>
      </c>
      <c r="H1901" s="92" t="s">
        <v>5863</v>
      </c>
      <c r="I1901" s="92" t="s">
        <v>1093</v>
      </c>
      <c r="J1901" s="92" t="s">
        <v>4571</v>
      </c>
      <c r="K1901" s="92" t="s">
        <v>1093</v>
      </c>
      <c r="L1901" s="157">
        <v>15.04</v>
      </c>
      <c r="M1901" s="92" t="s">
        <v>2711</v>
      </c>
      <c r="N1901" s="157">
        <v>290570978.61849397</v>
      </c>
      <c r="O1901" s="92" t="s">
        <v>9331</v>
      </c>
    </row>
    <row r="1902" spans="1:15" ht="24" customHeight="1">
      <c r="A1902" s="92" t="s">
        <v>1065</v>
      </c>
      <c r="B1902" s="151" t="s">
        <v>1126</v>
      </c>
      <c r="C1902" s="151" t="s">
        <v>494</v>
      </c>
      <c r="D1902" s="151" t="s">
        <v>1127</v>
      </c>
      <c r="E1902" s="152" t="s">
        <v>254</v>
      </c>
      <c r="F1902" s="92" t="s">
        <v>1066</v>
      </c>
      <c r="G1902" s="92" t="s">
        <v>1093</v>
      </c>
      <c r="H1902" s="92" t="s">
        <v>9528</v>
      </c>
      <c r="I1902" s="92" t="s">
        <v>1093</v>
      </c>
      <c r="J1902" s="92" t="s">
        <v>8071</v>
      </c>
      <c r="K1902" s="92" t="s">
        <v>1093</v>
      </c>
      <c r="L1902" s="157">
        <v>14.92288956</v>
      </c>
      <c r="M1902" s="92" t="s">
        <v>2711</v>
      </c>
      <c r="N1902" s="157">
        <v>290570993.54138398</v>
      </c>
      <c r="O1902" s="92" t="s">
        <v>9331</v>
      </c>
    </row>
    <row r="1903" spans="1:15" ht="24" customHeight="1">
      <c r="A1903" s="92" t="s">
        <v>5832</v>
      </c>
      <c r="B1903" s="151" t="s">
        <v>1126</v>
      </c>
      <c r="C1903" s="151" t="s">
        <v>5833</v>
      </c>
      <c r="D1903" s="151" t="s">
        <v>1091</v>
      </c>
      <c r="E1903" s="152" t="s">
        <v>1096</v>
      </c>
      <c r="F1903" s="92" t="s">
        <v>5241</v>
      </c>
      <c r="G1903" s="92" t="s">
        <v>1093</v>
      </c>
      <c r="H1903" s="92" t="s">
        <v>9529</v>
      </c>
      <c r="I1903" s="92" t="s">
        <v>1093</v>
      </c>
      <c r="J1903" s="92" t="s">
        <v>5856</v>
      </c>
      <c r="K1903" s="92" t="s">
        <v>1093</v>
      </c>
      <c r="L1903" s="157">
        <v>14.912865</v>
      </c>
      <c r="M1903" s="92" t="s">
        <v>2711</v>
      </c>
      <c r="N1903" s="157">
        <v>290571008.45424902</v>
      </c>
      <c r="O1903" s="92" t="s">
        <v>9331</v>
      </c>
    </row>
    <row r="1904" spans="1:15" ht="24" customHeight="1">
      <c r="A1904" s="92" t="s">
        <v>574</v>
      </c>
      <c r="B1904" s="151" t="s">
        <v>1101</v>
      </c>
      <c r="C1904" s="151" t="s">
        <v>575</v>
      </c>
      <c r="D1904" s="151" t="s">
        <v>513</v>
      </c>
      <c r="E1904" s="152" t="s">
        <v>1096</v>
      </c>
      <c r="F1904" s="92" t="s">
        <v>576</v>
      </c>
      <c r="G1904" s="92" t="s">
        <v>534</v>
      </c>
      <c r="H1904" s="92" t="s">
        <v>2803</v>
      </c>
      <c r="I1904" s="92" t="s">
        <v>5603</v>
      </c>
      <c r="J1904" s="92" t="s">
        <v>9530</v>
      </c>
      <c r="K1904" s="92" t="s">
        <v>1217</v>
      </c>
      <c r="L1904" s="157">
        <v>14.72840481493</v>
      </c>
      <c r="M1904" s="92" t="s">
        <v>2711</v>
      </c>
      <c r="N1904" s="157">
        <v>290571023.18265402</v>
      </c>
      <c r="O1904" s="92" t="s">
        <v>9331</v>
      </c>
    </row>
    <row r="1905" spans="1:15" ht="24" customHeight="1">
      <c r="A1905" s="92" t="s">
        <v>5838</v>
      </c>
      <c r="B1905" s="151" t="s">
        <v>1126</v>
      </c>
      <c r="C1905" s="151" t="s">
        <v>5839</v>
      </c>
      <c r="D1905" s="151" t="s">
        <v>1091</v>
      </c>
      <c r="E1905" s="152" t="s">
        <v>1096</v>
      </c>
      <c r="F1905" s="92" t="s">
        <v>5840</v>
      </c>
      <c r="G1905" s="92" t="s">
        <v>1093</v>
      </c>
      <c r="H1905" s="92" t="s">
        <v>7170</v>
      </c>
      <c r="I1905" s="92" t="s">
        <v>1093</v>
      </c>
      <c r="J1905" s="92" t="s">
        <v>5260</v>
      </c>
      <c r="K1905" s="92" t="s">
        <v>1093</v>
      </c>
      <c r="L1905" s="157">
        <v>14.70294</v>
      </c>
      <c r="M1905" s="92" t="s">
        <v>2711</v>
      </c>
      <c r="N1905" s="157">
        <v>290571037.88559401</v>
      </c>
      <c r="O1905" s="92" t="s">
        <v>9331</v>
      </c>
    </row>
    <row r="1906" spans="1:15" ht="24" customHeight="1">
      <c r="A1906" s="92" t="s">
        <v>5845</v>
      </c>
      <c r="B1906" s="151" t="s">
        <v>4310</v>
      </c>
      <c r="C1906" s="151" t="s">
        <v>5846</v>
      </c>
      <c r="D1906" s="151" t="s">
        <v>1091</v>
      </c>
      <c r="E1906" s="152" t="s">
        <v>1096</v>
      </c>
      <c r="F1906" s="92" t="s">
        <v>5847</v>
      </c>
      <c r="G1906" s="92" t="s">
        <v>1093</v>
      </c>
      <c r="H1906" s="92" t="s">
        <v>9531</v>
      </c>
      <c r="I1906" s="92" t="s">
        <v>1093</v>
      </c>
      <c r="J1906" s="92" t="s">
        <v>1229</v>
      </c>
      <c r="K1906" s="92" t="s">
        <v>1093</v>
      </c>
      <c r="L1906" s="157">
        <v>14.4352</v>
      </c>
      <c r="M1906" s="92" t="s">
        <v>2711</v>
      </c>
      <c r="N1906" s="157">
        <v>290571052.32079399</v>
      </c>
      <c r="O1906" s="92" t="s">
        <v>9331</v>
      </c>
    </row>
    <row r="1907" spans="1:15" ht="24" customHeight="1">
      <c r="A1907" s="92" t="s">
        <v>5842</v>
      </c>
      <c r="B1907" s="151" t="s">
        <v>1126</v>
      </c>
      <c r="C1907" s="151" t="s">
        <v>5843</v>
      </c>
      <c r="D1907" s="151" t="s">
        <v>513</v>
      </c>
      <c r="E1907" s="152" t="s">
        <v>1096</v>
      </c>
      <c r="F1907" s="92" t="s">
        <v>5844</v>
      </c>
      <c r="G1907" s="92" t="s">
        <v>1093</v>
      </c>
      <c r="H1907" s="92" t="s">
        <v>9532</v>
      </c>
      <c r="I1907" s="92" t="s">
        <v>1093</v>
      </c>
      <c r="J1907" s="92" t="s">
        <v>9533</v>
      </c>
      <c r="K1907" s="92" t="s">
        <v>1093</v>
      </c>
      <c r="L1907" s="157">
        <v>14.320187064000001</v>
      </c>
      <c r="M1907" s="92" t="s">
        <v>2711</v>
      </c>
      <c r="N1907" s="157">
        <v>290571066.64098102</v>
      </c>
      <c r="O1907" s="92" t="s">
        <v>9331</v>
      </c>
    </row>
    <row r="1908" spans="1:15" ht="24" customHeight="1">
      <c r="A1908" s="92" t="s">
        <v>5849</v>
      </c>
      <c r="B1908" s="151" t="s">
        <v>1921</v>
      </c>
      <c r="C1908" s="151" t="s">
        <v>5850</v>
      </c>
      <c r="D1908" s="151" t="s">
        <v>1091</v>
      </c>
      <c r="E1908" s="152" t="s">
        <v>1109</v>
      </c>
      <c r="F1908" s="92" t="s">
        <v>5664</v>
      </c>
      <c r="G1908" s="92" t="s">
        <v>1093</v>
      </c>
      <c r="H1908" s="92" t="s">
        <v>9534</v>
      </c>
      <c r="I1908" s="92" t="s">
        <v>1093</v>
      </c>
      <c r="J1908" s="92" t="s">
        <v>9217</v>
      </c>
      <c r="K1908" s="92" t="s">
        <v>1093</v>
      </c>
      <c r="L1908" s="157">
        <v>13.81344384</v>
      </c>
      <c r="M1908" s="92" t="s">
        <v>2711</v>
      </c>
      <c r="N1908" s="157">
        <v>290571080.45442498</v>
      </c>
      <c r="O1908" s="92" t="s">
        <v>9331</v>
      </c>
    </row>
    <row r="1909" spans="1:15" ht="24" customHeight="1">
      <c r="A1909" s="92" t="s">
        <v>5851</v>
      </c>
      <c r="B1909" s="151" t="s">
        <v>1921</v>
      </c>
      <c r="C1909" s="151" t="s">
        <v>5852</v>
      </c>
      <c r="D1909" s="151" t="s">
        <v>1091</v>
      </c>
      <c r="E1909" s="152" t="s">
        <v>1109</v>
      </c>
      <c r="F1909" s="92" t="s">
        <v>5664</v>
      </c>
      <c r="G1909" s="92" t="s">
        <v>1093</v>
      </c>
      <c r="H1909" s="92" t="s">
        <v>9535</v>
      </c>
      <c r="I1909" s="92" t="s">
        <v>1093</v>
      </c>
      <c r="J1909" s="92" t="s">
        <v>9536</v>
      </c>
      <c r="K1909" s="92" t="s">
        <v>1093</v>
      </c>
      <c r="L1909" s="157">
        <v>13.06180992</v>
      </c>
      <c r="M1909" s="92" t="s">
        <v>2711</v>
      </c>
      <c r="N1909" s="157">
        <v>290571093.51623499</v>
      </c>
      <c r="O1909" s="92" t="s">
        <v>9331</v>
      </c>
    </row>
    <row r="1910" spans="1:15" ht="24" customHeight="1">
      <c r="A1910" s="92" t="s">
        <v>5857</v>
      </c>
      <c r="B1910" s="151" t="s">
        <v>1126</v>
      </c>
      <c r="C1910" s="151" t="s">
        <v>5858</v>
      </c>
      <c r="D1910" s="151" t="s">
        <v>1091</v>
      </c>
      <c r="E1910" s="152" t="s">
        <v>1096</v>
      </c>
      <c r="F1910" s="92" t="s">
        <v>3382</v>
      </c>
      <c r="G1910" s="92" t="s">
        <v>1093</v>
      </c>
      <c r="H1910" s="92" t="s">
        <v>2222</v>
      </c>
      <c r="I1910" s="92" t="s">
        <v>1093</v>
      </c>
      <c r="J1910" s="92" t="s">
        <v>9537</v>
      </c>
      <c r="K1910" s="92" t="s">
        <v>1093</v>
      </c>
      <c r="L1910" s="157">
        <v>12.96</v>
      </c>
      <c r="M1910" s="92" t="s">
        <v>2711</v>
      </c>
      <c r="N1910" s="157">
        <v>290571106.47623497</v>
      </c>
      <c r="O1910" s="92" t="s">
        <v>9331</v>
      </c>
    </row>
    <row r="1911" spans="1:15" ht="24" customHeight="1">
      <c r="A1911" s="92" t="s">
        <v>5853</v>
      </c>
      <c r="B1911" s="151" t="s">
        <v>1921</v>
      </c>
      <c r="C1911" s="151" t="s">
        <v>5854</v>
      </c>
      <c r="D1911" s="151" t="s">
        <v>1091</v>
      </c>
      <c r="E1911" s="152" t="s">
        <v>1109</v>
      </c>
      <c r="F1911" s="92" t="s">
        <v>9538</v>
      </c>
      <c r="G1911" s="92" t="s">
        <v>1093</v>
      </c>
      <c r="H1911" s="92" t="s">
        <v>9539</v>
      </c>
      <c r="I1911" s="92" t="s">
        <v>1093</v>
      </c>
      <c r="J1911" s="92" t="s">
        <v>7522</v>
      </c>
      <c r="K1911" s="92" t="s">
        <v>1093</v>
      </c>
      <c r="L1911" s="157">
        <v>12.9122719</v>
      </c>
      <c r="M1911" s="92" t="s">
        <v>2711</v>
      </c>
      <c r="N1911" s="157">
        <v>290571119.38850701</v>
      </c>
      <c r="O1911" s="92" t="s">
        <v>9331</v>
      </c>
    </row>
    <row r="1912" spans="1:15" ht="24" customHeight="1">
      <c r="A1912" s="92" t="s">
        <v>5859</v>
      </c>
      <c r="B1912" s="151" t="s">
        <v>1126</v>
      </c>
      <c r="C1912" s="151" t="s">
        <v>5860</v>
      </c>
      <c r="D1912" s="151" t="s">
        <v>1091</v>
      </c>
      <c r="E1912" s="152" t="s">
        <v>1096</v>
      </c>
      <c r="F1912" s="92" t="s">
        <v>2499</v>
      </c>
      <c r="G1912" s="92" t="s">
        <v>1093</v>
      </c>
      <c r="H1912" s="92" t="s">
        <v>2769</v>
      </c>
      <c r="I1912" s="92" t="s">
        <v>1093</v>
      </c>
      <c r="J1912" s="92" t="s">
        <v>5505</v>
      </c>
      <c r="K1912" s="92" t="s">
        <v>1093</v>
      </c>
      <c r="L1912" s="157">
        <v>12.8</v>
      </c>
      <c r="M1912" s="92" t="s">
        <v>2711</v>
      </c>
      <c r="N1912" s="157">
        <v>290571132.18850702</v>
      </c>
      <c r="O1912" s="92" t="s">
        <v>9331</v>
      </c>
    </row>
    <row r="1913" spans="1:15" ht="24" customHeight="1">
      <c r="A1913" s="92" t="s">
        <v>5864</v>
      </c>
      <c r="B1913" s="151" t="s">
        <v>1126</v>
      </c>
      <c r="C1913" s="151" t="s">
        <v>5865</v>
      </c>
      <c r="D1913" s="151" t="s">
        <v>1091</v>
      </c>
      <c r="E1913" s="152" t="s">
        <v>1096</v>
      </c>
      <c r="F1913" s="92" t="s">
        <v>1097</v>
      </c>
      <c r="G1913" s="92" t="s">
        <v>1093</v>
      </c>
      <c r="H1913" s="92" t="s">
        <v>9540</v>
      </c>
      <c r="I1913" s="92" t="s">
        <v>1093</v>
      </c>
      <c r="J1913" s="92" t="s">
        <v>9540</v>
      </c>
      <c r="K1913" s="92" t="s">
        <v>1093</v>
      </c>
      <c r="L1913" s="157">
        <v>12.44</v>
      </c>
      <c r="M1913" s="92" t="s">
        <v>2711</v>
      </c>
      <c r="N1913" s="157">
        <v>290571144.62850702</v>
      </c>
      <c r="O1913" s="92" t="s">
        <v>9331</v>
      </c>
    </row>
    <row r="1914" spans="1:15" ht="24" customHeight="1">
      <c r="A1914" s="92" t="s">
        <v>5867</v>
      </c>
      <c r="B1914" s="151" t="s">
        <v>1921</v>
      </c>
      <c r="C1914" s="151" t="s">
        <v>5868</v>
      </c>
      <c r="D1914" s="151" t="s">
        <v>1091</v>
      </c>
      <c r="E1914" s="152" t="s">
        <v>1109</v>
      </c>
      <c r="F1914" s="92" t="s">
        <v>1605</v>
      </c>
      <c r="G1914" s="92" t="s">
        <v>1093</v>
      </c>
      <c r="H1914" s="92" t="s">
        <v>9541</v>
      </c>
      <c r="I1914" s="92" t="s">
        <v>1093</v>
      </c>
      <c r="J1914" s="92" t="s">
        <v>7012</v>
      </c>
      <c r="K1914" s="92" t="s">
        <v>1093</v>
      </c>
      <c r="L1914" s="157">
        <v>12</v>
      </c>
      <c r="M1914" s="92" t="s">
        <v>2711</v>
      </c>
      <c r="N1914" s="157">
        <v>290571156.62850702</v>
      </c>
      <c r="O1914" s="92" t="s">
        <v>9331</v>
      </c>
    </row>
    <row r="1915" spans="1:15" ht="24" customHeight="1">
      <c r="A1915" s="92" t="s">
        <v>5871</v>
      </c>
      <c r="B1915" s="151" t="s">
        <v>1089</v>
      </c>
      <c r="C1915" s="151" t="s">
        <v>5872</v>
      </c>
      <c r="D1915" s="151" t="s">
        <v>1091</v>
      </c>
      <c r="E1915" s="152" t="s">
        <v>1160</v>
      </c>
      <c r="F1915" s="92" t="s">
        <v>2427</v>
      </c>
      <c r="G1915" s="92" t="s">
        <v>1093</v>
      </c>
      <c r="H1915" s="92" t="s">
        <v>4073</v>
      </c>
      <c r="I1915" s="92" t="s">
        <v>1093</v>
      </c>
      <c r="J1915" s="92" t="s">
        <v>7012</v>
      </c>
      <c r="K1915" s="92" t="s">
        <v>1093</v>
      </c>
      <c r="L1915" s="157">
        <v>12</v>
      </c>
      <c r="M1915" s="92" t="s">
        <v>2711</v>
      </c>
      <c r="N1915" s="157">
        <v>290571168.62850702</v>
      </c>
      <c r="O1915" s="92" t="s">
        <v>9331</v>
      </c>
    </row>
    <row r="1916" spans="1:15" ht="24" customHeight="1">
      <c r="A1916" s="92" t="s">
        <v>5869</v>
      </c>
      <c r="B1916" s="151" t="s">
        <v>1126</v>
      </c>
      <c r="C1916" s="151" t="s">
        <v>5870</v>
      </c>
      <c r="D1916" s="151" t="s">
        <v>1091</v>
      </c>
      <c r="E1916" s="152" t="s">
        <v>1096</v>
      </c>
      <c r="F1916" s="92" t="s">
        <v>5351</v>
      </c>
      <c r="G1916" s="92" t="s">
        <v>1093</v>
      </c>
      <c r="H1916" s="92" t="s">
        <v>9542</v>
      </c>
      <c r="I1916" s="92" t="s">
        <v>1093</v>
      </c>
      <c r="J1916" s="92" t="s">
        <v>6524</v>
      </c>
      <c r="K1916" s="92" t="s">
        <v>1093</v>
      </c>
      <c r="L1916" s="157">
        <v>11.641920000000001</v>
      </c>
      <c r="M1916" s="92" t="s">
        <v>2711</v>
      </c>
      <c r="N1916" s="157">
        <v>290571180.27042699</v>
      </c>
      <c r="O1916" s="92" t="s">
        <v>9331</v>
      </c>
    </row>
    <row r="1917" spans="1:15" ht="36" customHeight="1">
      <c r="A1917" s="92" t="s">
        <v>5873</v>
      </c>
      <c r="B1917" s="151" t="s">
        <v>1921</v>
      </c>
      <c r="C1917" s="151" t="s">
        <v>5874</v>
      </c>
      <c r="D1917" s="151" t="s">
        <v>513</v>
      </c>
      <c r="E1917" s="152" t="s">
        <v>1109</v>
      </c>
      <c r="F1917" s="92" t="s">
        <v>5875</v>
      </c>
      <c r="G1917" s="92" t="s">
        <v>1093</v>
      </c>
      <c r="H1917" s="92" t="s">
        <v>9543</v>
      </c>
      <c r="I1917" s="92" t="s">
        <v>1093</v>
      </c>
      <c r="J1917" s="92" t="s">
        <v>8022</v>
      </c>
      <c r="K1917" s="92" t="s">
        <v>1093</v>
      </c>
      <c r="L1917" s="157">
        <v>11.0556222</v>
      </c>
      <c r="M1917" s="92" t="s">
        <v>2711</v>
      </c>
      <c r="N1917" s="157">
        <v>290571191.32604897</v>
      </c>
      <c r="O1917" s="92" t="s">
        <v>9331</v>
      </c>
    </row>
    <row r="1918" spans="1:15" ht="24" customHeight="1">
      <c r="A1918" s="92" t="s">
        <v>5876</v>
      </c>
      <c r="B1918" s="151" t="s">
        <v>1126</v>
      </c>
      <c r="C1918" s="151" t="s">
        <v>5877</v>
      </c>
      <c r="D1918" s="151" t="s">
        <v>1091</v>
      </c>
      <c r="E1918" s="152" t="s">
        <v>1096</v>
      </c>
      <c r="F1918" s="92" t="s">
        <v>1520</v>
      </c>
      <c r="G1918" s="92" t="s">
        <v>1093</v>
      </c>
      <c r="H1918" s="92" t="s">
        <v>9544</v>
      </c>
      <c r="I1918" s="92" t="s">
        <v>1093</v>
      </c>
      <c r="J1918" s="92" t="s">
        <v>9545</v>
      </c>
      <c r="K1918" s="92" t="s">
        <v>1093</v>
      </c>
      <c r="L1918" s="157">
        <v>10.8</v>
      </c>
      <c r="M1918" s="92" t="s">
        <v>2711</v>
      </c>
      <c r="N1918" s="157">
        <v>290571202.12604898</v>
      </c>
      <c r="O1918" s="92" t="s">
        <v>9331</v>
      </c>
    </row>
    <row r="1919" spans="1:15" ht="24" customHeight="1">
      <c r="A1919" s="92" t="s">
        <v>9546</v>
      </c>
      <c r="B1919" s="151" t="s">
        <v>1101</v>
      </c>
      <c r="C1919" s="151" t="s">
        <v>9547</v>
      </c>
      <c r="D1919" s="151" t="s">
        <v>1127</v>
      </c>
      <c r="E1919" s="152" t="s">
        <v>508</v>
      </c>
      <c r="F1919" s="92" t="s">
        <v>8654</v>
      </c>
      <c r="G1919" s="92" t="s">
        <v>1093</v>
      </c>
      <c r="H1919" s="92" t="s">
        <v>9548</v>
      </c>
      <c r="I1919" s="92" t="s">
        <v>1093</v>
      </c>
      <c r="J1919" s="92" t="s">
        <v>9549</v>
      </c>
      <c r="K1919" s="92" t="s">
        <v>1093</v>
      </c>
      <c r="L1919" s="157">
        <v>10.5583078443264</v>
      </c>
      <c r="M1919" s="92" t="s">
        <v>2711</v>
      </c>
      <c r="N1919" s="157">
        <v>290571212.68435699</v>
      </c>
      <c r="O1919" s="92" t="s">
        <v>9331</v>
      </c>
    </row>
    <row r="1920" spans="1:15" ht="36" customHeight="1">
      <c r="A1920" s="92" t="s">
        <v>5878</v>
      </c>
      <c r="B1920" s="151" t="s">
        <v>1921</v>
      </c>
      <c r="C1920" s="151" t="s">
        <v>5879</v>
      </c>
      <c r="D1920" s="151" t="s">
        <v>1091</v>
      </c>
      <c r="E1920" s="152" t="s">
        <v>1109</v>
      </c>
      <c r="F1920" s="92" t="s">
        <v>5664</v>
      </c>
      <c r="G1920" s="92" t="s">
        <v>1093</v>
      </c>
      <c r="H1920" s="92" t="s">
        <v>9550</v>
      </c>
      <c r="I1920" s="92" t="s">
        <v>1093</v>
      </c>
      <c r="J1920" s="92" t="s">
        <v>9551</v>
      </c>
      <c r="K1920" s="92" t="s">
        <v>1093</v>
      </c>
      <c r="L1920" s="157">
        <v>10.50178944</v>
      </c>
      <c r="M1920" s="92" t="s">
        <v>2711</v>
      </c>
      <c r="N1920" s="157">
        <v>290571223.18614602</v>
      </c>
      <c r="O1920" s="92" t="s">
        <v>9331</v>
      </c>
    </row>
    <row r="1921" spans="1:15" ht="24" customHeight="1">
      <c r="A1921" s="92" t="s">
        <v>600</v>
      </c>
      <c r="B1921" s="151" t="s">
        <v>1101</v>
      </c>
      <c r="C1921" s="151" t="s">
        <v>601</v>
      </c>
      <c r="D1921" s="151" t="s">
        <v>513</v>
      </c>
      <c r="E1921" s="152" t="s">
        <v>1096</v>
      </c>
      <c r="F1921" s="92" t="s">
        <v>602</v>
      </c>
      <c r="G1921" s="92" t="s">
        <v>603</v>
      </c>
      <c r="H1921" s="92" t="s">
        <v>9552</v>
      </c>
      <c r="I1921" s="92" t="s">
        <v>9553</v>
      </c>
      <c r="J1921" s="92" t="s">
        <v>9554</v>
      </c>
      <c r="K1921" s="92" t="s">
        <v>5621</v>
      </c>
      <c r="L1921" s="157">
        <v>10.3882856933359</v>
      </c>
      <c r="M1921" s="92" t="s">
        <v>2711</v>
      </c>
      <c r="N1921" s="157">
        <v>290571233.57443202</v>
      </c>
      <c r="O1921" s="92" t="s">
        <v>9331</v>
      </c>
    </row>
    <row r="1922" spans="1:15" ht="24" customHeight="1">
      <c r="A1922" s="92" t="s">
        <v>5880</v>
      </c>
      <c r="B1922" s="151" t="s">
        <v>1126</v>
      </c>
      <c r="C1922" s="151" t="s">
        <v>5881</v>
      </c>
      <c r="D1922" s="151" t="s">
        <v>1091</v>
      </c>
      <c r="E1922" s="152" t="s">
        <v>1096</v>
      </c>
      <c r="F1922" s="92" t="s">
        <v>5882</v>
      </c>
      <c r="G1922" s="92" t="s">
        <v>1093</v>
      </c>
      <c r="H1922" s="92" t="s">
        <v>9555</v>
      </c>
      <c r="I1922" s="92" t="s">
        <v>1093</v>
      </c>
      <c r="J1922" s="92" t="s">
        <v>9556</v>
      </c>
      <c r="K1922" s="92" t="s">
        <v>1093</v>
      </c>
      <c r="L1922" s="157">
        <v>10.046641967999999</v>
      </c>
      <c r="M1922" s="92" t="s">
        <v>2711</v>
      </c>
      <c r="N1922" s="157">
        <v>290571243.62107402</v>
      </c>
      <c r="O1922" s="92" t="s">
        <v>9331</v>
      </c>
    </row>
    <row r="1923" spans="1:15" ht="24" customHeight="1">
      <c r="A1923" s="92" t="s">
        <v>5892</v>
      </c>
      <c r="B1923" s="151" t="s">
        <v>1921</v>
      </c>
      <c r="C1923" s="151" t="s">
        <v>5893</v>
      </c>
      <c r="D1923" s="151" t="s">
        <v>1091</v>
      </c>
      <c r="E1923" s="152" t="s">
        <v>1109</v>
      </c>
      <c r="F1923" s="92" t="s">
        <v>9557</v>
      </c>
      <c r="G1923" s="92" t="s">
        <v>1093</v>
      </c>
      <c r="H1923" s="92" t="s">
        <v>9558</v>
      </c>
      <c r="I1923" s="92" t="s">
        <v>1093</v>
      </c>
      <c r="J1923" s="92" t="s">
        <v>4794</v>
      </c>
      <c r="K1923" s="92" t="s">
        <v>1093</v>
      </c>
      <c r="L1923" s="157">
        <v>9.7890880500000002</v>
      </c>
      <c r="M1923" s="92" t="s">
        <v>2711</v>
      </c>
      <c r="N1923" s="157">
        <v>290571253.41016197</v>
      </c>
      <c r="O1923" s="92" t="s">
        <v>9331</v>
      </c>
    </row>
    <row r="1924" spans="1:15" ht="24" customHeight="1">
      <c r="A1924" s="92" t="s">
        <v>5884</v>
      </c>
      <c r="B1924" s="151" t="s">
        <v>1126</v>
      </c>
      <c r="C1924" s="151" t="s">
        <v>5885</v>
      </c>
      <c r="D1924" s="151" t="s">
        <v>513</v>
      </c>
      <c r="E1924" s="152" t="s">
        <v>1096</v>
      </c>
      <c r="F1924" s="92" t="s">
        <v>5886</v>
      </c>
      <c r="G1924" s="92" t="s">
        <v>1093</v>
      </c>
      <c r="H1924" s="92" t="s">
        <v>9559</v>
      </c>
      <c r="I1924" s="92" t="s">
        <v>1093</v>
      </c>
      <c r="J1924" s="92" t="s">
        <v>9560</v>
      </c>
      <c r="K1924" s="92" t="s">
        <v>1093</v>
      </c>
      <c r="L1924" s="157">
        <v>9.6972128039999994</v>
      </c>
      <c r="M1924" s="92" t="s">
        <v>2711</v>
      </c>
      <c r="N1924" s="157">
        <v>290571263.10737503</v>
      </c>
      <c r="O1924" s="92" t="s">
        <v>9331</v>
      </c>
    </row>
    <row r="1925" spans="1:15" ht="24" customHeight="1">
      <c r="A1925" s="92" t="s">
        <v>5890</v>
      </c>
      <c r="B1925" s="151" t="s">
        <v>1921</v>
      </c>
      <c r="C1925" s="151" t="s">
        <v>5891</v>
      </c>
      <c r="D1925" s="151" t="s">
        <v>1091</v>
      </c>
      <c r="E1925" s="152" t="s">
        <v>1109</v>
      </c>
      <c r="F1925" s="92" t="s">
        <v>9561</v>
      </c>
      <c r="G1925" s="92" t="s">
        <v>1093</v>
      </c>
      <c r="H1925" s="92" t="s">
        <v>9562</v>
      </c>
      <c r="I1925" s="92" t="s">
        <v>1093</v>
      </c>
      <c r="J1925" s="92" t="s">
        <v>9563</v>
      </c>
      <c r="K1925" s="92" t="s">
        <v>1093</v>
      </c>
      <c r="L1925" s="157">
        <v>9.05795496</v>
      </c>
      <c r="M1925" s="92" t="s">
        <v>2711</v>
      </c>
      <c r="N1925" s="157">
        <v>290571272.16532999</v>
      </c>
      <c r="O1925" s="92" t="s">
        <v>9331</v>
      </c>
    </row>
    <row r="1926" spans="1:15" ht="60" customHeight="1">
      <c r="A1926" s="92" t="s">
        <v>5887</v>
      </c>
      <c r="B1926" s="151" t="s">
        <v>1089</v>
      </c>
      <c r="C1926" s="151" t="s">
        <v>5888</v>
      </c>
      <c r="D1926" s="151" t="s">
        <v>1103</v>
      </c>
      <c r="E1926" s="152" t="s">
        <v>1137</v>
      </c>
      <c r="F1926" s="92" t="s">
        <v>5889</v>
      </c>
      <c r="G1926" s="92" t="s">
        <v>1093</v>
      </c>
      <c r="H1926" s="92" t="s">
        <v>6658</v>
      </c>
      <c r="I1926" s="92" t="s">
        <v>1093</v>
      </c>
      <c r="J1926" s="92" t="s">
        <v>7322</v>
      </c>
      <c r="K1926" s="92" t="s">
        <v>1093</v>
      </c>
      <c r="L1926" s="157">
        <v>8.9540000000000006</v>
      </c>
      <c r="M1926" s="92" t="s">
        <v>2711</v>
      </c>
      <c r="N1926" s="157">
        <v>290571281.11932999</v>
      </c>
      <c r="O1926" s="92" t="s">
        <v>9331</v>
      </c>
    </row>
    <row r="1927" spans="1:15" ht="24" customHeight="1">
      <c r="A1927" s="92" t="s">
        <v>5894</v>
      </c>
      <c r="B1927" s="151" t="s">
        <v>1921</v>
      </c>
      <c r="C1927" s="151" t="s">
        <v>5895</v>
      </c>
      <c r="D1927" s="151" t="s">
        <v>1091</v>
      </c>
      <c r="E1927" s="152" t="s">
        <v>1109</v>
      </c>
      <c r="F1927" s="92" t="s">
        <v>9564</v>
      </c>
      <c r="G1927" s="92" t="s">
        <v>1093</v>
      </c>
      <c r="H1927" s="92" t="s">
        <v>9565</v>
      </c>
      <c r="I1927" s="92" t="s">
        <v>1093</v>
      </c>
      <c r="J1927" s="92" t="s">
        <v>9566</v>
      </c>
      <c r="K1927" s="92" t="s">
        <v>1093</v>
      </c>
      <c r="L1927" s="157">
        <v>8.7493679340000003</v>
      </c>
      <c r="M1927" s="92" t="s">
        <v>2711</v>
      </c>
      <c r="N1927" s="157">
        <v>290571289.868698</v>
      </c>
      <c r="O1927" s="92" t="s">
        <v>9331</v>
      </c>
    </row>
    <row r="1928" spans="1:15" ht="24" customHeight="1">
      <c r="A1928" s="92" t="s">
        <v>9567</v>
      </c>
      <c r="B1928" s="151" t="s">
        <v>1126</v>
      </c>
      <c r="C1928" s="151" t="s">
        <v>9568</v>
      </c>
      <c r="D1928" s="151" t="s">
        <v>1091</v>
      </c>
      <c r="E1928" s="152" t="s">
        <v>1096</v>
      </c>
      <c r="F1928" s="92" t="s">
        <v>1119</v>
      </c>
      <c r="G1928" s="92" t="s">
        <v>1093</v>
      </c>
      <c r="H1928" s="92" t="s">
        <v>4715</v>
      </c>
      <c r="I1928" s="92" t="s">
        <v>1093</v>
      </c>
      <c r="J1928" s="92" t="s">
        <v>9569</v>
      </c>
      <c r="K1928" s="92" t="s">
        <v>1093</v>
      </c>
      <c r="L1928" s="157">
        <v>8.42</v>
      </c>
      <c r="M1928" s="92" t="s">
        <v>2711</v>
      </c>
      <c r="N1928" s="157">
        <v>290571298.28869802</v>
      </c>
      <c r="O1928" s="92" t="s">
        <v>9331</v>
      </c>
    </row>
    <row r="1929" spans="1:15" ht="24" customHeight="1">
      <c r="A1929" s="92" t="s">
        <v>5897</v>
      </c>
      <c r="B1929" s="151" t="s">
        <v>1921</v>
      </c>
      <c r="C1929" s="151" t="s">
        <v>5898</v>
      </c>
      <c r="D1929" s="151" t="s">
        <v>1091</v>
      </c>
      <c r="E1929" s="152" t="s">
        <v>1109</v>
      </c>
      <c r="F1929" s="92" t="s">
        <v>9570</v>
      </c>
      <c r="G1929" s="92" t="s">
        <v>1093</v>
      </c>
      <c r="H1929" s="92" t="s">
        <v>5827</v>
      </c>
      <c r="I1929" s="92" t="s">
        <v>1093</v>
      </c>
      <c r="J1929" s="92" t="s">
        <v>5386</v>
      </c>
      <c r="K1929" s="92" t="s">
        <v>1093</v>
      </c>
      <c r="L1929" s="157">
        <v>8.34753276</v>
      </c>
      <c r="M1929" s="92" t="s">
        <v>2711</v>
      </c>
      <c r="N1929" s="157">
        <v>290571306.63623101</v>
      </c>
      <c r="O1929" s="92" t="s">
        <v>9331</v>
      </c>
    </row>
    <row r="1930" spans="1:15" ht="24" customHeight="1">
      <c r="A1930" s="92" t="s">
        <v>5900</v>
      </c>
      <c r="B1930" s="151" t="s">
        <v>1126</v>
      </c>
      <c r="C1930" s="151" t="s">
        <v>5901</v>
      </c>
      <c r="D1930" s="151" t="s">
        <v>1091</v>
      </c>
      <c r="E1930" s="152" t="s">
        <v>1096</v>
      </c>
      <c r="F1930" s="92" t="s">
        <v>1157</v>
      </c>
      <c r="G1930" s="92" t="s">
        <v>1093</v>
      </c>
      <c r="H1930" s="92" t="s">
        <v>8983</v>
      </c>
      <c r="I1930" s="92" t="s">
        <v>1093</v>
      </c>
      <c r="J1930" s="92" t="s">
        <v>5343</v>
      </c>
      <c r="K1930" s="92" t="s">
        <v>1093</v>
      </c>
      <c r="L1930" s="157">
        <v>8.1999999999999993</v>
      </c>
      <c r="M1930" s="92" t="s">
        <v>2711</v>
      </c>
      <c r="N1930" s="157">
        <v>290571314.83623099</v>
      </c>
      <c r="O1930" s="92" t="s">
        <v>9331</v>
      </c>
    </row>
    <row r="1931" spans="1:15" ht="24" customHeight="1">
      <c r="A1931" s="92" t="s">
        <v>5902</v>
      </c>
      <c r="B1931" s="151" t="s">
        <v>1921</v>
      </c>
      <c r="C1931" s="151" t="s">
        <v>5903</v>
      </c>
      <c r="D1931" s="151" t="s">
        <v>1091</v>
      </c>
      <c r="E1931" s="152" t="s">
        <v>1109</v>
      </c>
      <c r="F1931" s="92" t="s">
        <v>5664</v>
      </c>
      <c r="G1931" s="92" t="s">
        <v>1093</v>
      </c>
      <c r="H1931" s="92" t="s">
        <v>9571</v>
      </c>
      <c r="I1931" s="92" t="s">
        <v>1093</v>
      </c>
      <c r="J1931" s="92" t="s">
        <v>9572</v>
      </c>
      <c r="K1931" s="92" t="s">
        <v>1093</v>
      </c>
      <c r="L1931" s="157">
        <v>8.0868863999999991</v>
      </c>
      <c r="M1931" s="92" t="s">
        <v>2711</v>
      </c>
      <c r="N1931" s="157">
        <v>290571322.92311698</v>
      </c>
      <c r="O1931" s="92" t="s">
        <v>9331</v>
      </c>
    </row>
    <row r="1932" spans="1:15" ht="24" customHeight="1">
      <c r="A1932" s="92" t="s">
        <v>5904</v>
      </c>
      <c r="B1932" s="151" t="s">
        <v>1126</v>
      </c>
      <c r="C1932" s="151" t="s">
        <v>5905</v>
      </c>
      <c r="D1932" s="151" t="s">
        <v>1091</v>
      </c>
      <c r="E1932" s="152" t="s">
        <v>1429</v>
      </c>
      <c r="F1932" s="92" t="s">
        <v>5906</v>
      </c>
      <c r="G1932" s="92" t="s">
        <v>1093</v>
      </c>
      <c r="H1932" s="92" t="s">
        <v>9573</v>
      </c>
      <c r="I1932" s="92" t="s">
        <v>1093</v>
      </c>
      <c r="J1932" s="92" t="s">
        <v>1755</v>
      </c>
      <c r="K1932" s="92" t="s">
        <v>1093</v>
      </c>
      <c r="L1932" s="157">
        <v>8.0773497600000006</v>
      </c>
      <c r="M1932" s="92" t="s">
        <v>2711</v>
      </c>
      <c r="N1932" s="157">
        <v>290571331.000467</v>
      </c>
      <c r="O1932" s="92" t="s">
        <v>9331</v>
      </c>
    </row>
    <row r="1933" spans="1:15" ht="24" customHeight="1">
      <c r="A1933" s="92" t="s">
        <v>5907</v>
      </c>
      <c r="B1933" s="151" t="s">
        <v>1126</v>
      </c>
      <c r="C1933" s="151" t="s">
        <v>5908</v>
      </c>
      <c r="D1933" s="151" t="s">
        <v>513</v>
      </c>
      <c r="E1933" s="152" t="s">
        <v>1096</v>
      </c>
      <c r="F1933" s="92" t="s">
        <v>5909</v>
      </c>
      <c r="G1933" s="92" t="s">
        <v>1093</v>
      </c>
      <c r="H1933" s="92" t="s">
        <v>9574</v>
      </c>
      <c r="I1933" s="92" t="s">
        <v>1093</v>
      </c>
      <c r="J1933" s="92" t="s">
        <v>9575</v>
      </c>
      <c r="K1933" s="92" t="s">
        <v>1093</v>
      </c>
      <c r="L1933" s="157">
        <v>7.9243786570000001</v>
      </c>
      <c r="M1933" s="92" t="s">
        <v>2711</v>
      </c>
      <c r="N1933" s="157">
        <v>290571338.92484599</v>
      </c>
      <c r="O1933" s="92" t="s">
        <v>9331</v>
      </c>
    </row>
    <row r="1934" spans="1:15" ht="24" customHeight="1">
      <c r="A1934" s="92" t="s">
        <v>5911</v>
      </c>
      <c r="B1934" s="151" t="s">
        <v>1126</v>
      </c>
      <c r="C1934" s="151" t="s">
        <v>5912</v>
      </c>
      <c r="D1934" s="151" t="s">
        <v>1091</v>
      </c>
      <c r="E1934" s="152" t="s">
        <v>1096</v>
      </c>
      <c r="F1934" s="92" t="s">
        <v>5913</v>
      </c>
      <c r="G1934" s="92" t="s">
        <v>1093</v>
      </c>
      <c r="H1934" s="92" t="s">
        <v>2993</v>
      </c>
      <c r="I1934" s="92" t="s">
        <v>1093</v>
      </c>
      <c r="J1934" s="92" t="s">
        <v>9576</v>
      </c>
      <c r="K1934" s="92" t="s">
        <v>1093</v>
      </c>
      <c r="L1934" s="157">
        <v>7.6844700000000001</v>
      </c>
      <c r="M1934" s="92" t="s">
        <v>2711</v>
      </c>
      <c r="N1934" s="157">
        <v>290571346.60931599</v>
      </c>
      <c r="O1934" s="92" t="s">
        <v>9331</v>
      </c>
    </row>
    <row r="1935" spans="1:15" ht="24" customHeight="1">
      <c r="A1935" s="92" t="s">
        <v>5916</v>
      </c>
      <c r="B1935" s="151" t="s">
        <v>1101</v>
      </c>
      <c r="C1935" s="151" t="s">
        <v>5917</v>
      </c>
      <c r="D1935" s="151" t="s">
        <v>513</v>
      </c>
      <c r="E1935" s="152" t="s">
        <v>1096</v>
      </c>
      <c r="F1935" s="92" t="s">
        <v>5918</v>
      </c>
      <c r="G1935" s="92" t="s">
        <v>534</v>
      </c>
      <c r="H1935" s="92" t="s">
        <v>7137</v>
      </c>
      <c r="I1935" s="92" t="s">
        <v>5670</v>
      </c>
      <c r="J1935" s="92" t="s">
        <v>9577</v>
      </c>
      <c r="K1935" s="92" t="s">
        <v>1217</v>
      </c>
      <c r="L1935" s="157">
        <v>7.5241423699599999</v>
      </c>
      <c r="M1935" s="92" t="s">
        <v>2711</v>
      </c>
      <c r="N1935" s="157">
        <v>290571354.13345802</v>
      </c>
      <c r="O1935" s="92" t="s">
        <v>9331</v>
      </c>
    </row>
    <row r="1936" spans="1:15" ht="24" customHeight="1">
      <c r="A1936" s="92" t="s">
        <v>5914</v>
      </c>
      <c r="B1936" s="151" t="s">
        <v>1921</v>
      </c>
      <c r="C1936" s="151" t="s">
        <v>5915</v>
      </c>
      <c r="D1936" s="151" t="s">
        <v>1091</v>
      </c>
      <c r="E1936" s="152" t="s">
        <v>1109</v>
      </c>
      <c r="F1936" s="92" t="s">
        <v>5664</v>
      </c>
      <c r="G1936" s="92" t="s">
        <v>1093</v>
      </c>
      <c r="H1936" s="92" t="s">
        <v>9578</v>
      </c>
      <c r="I1936" s="92" t="s">
        <v>1093</v>
      </c>
      <c r="J1936" s="92" t="s">
        <v>9437</v>
      </c>
      <c r="K1936" s="92" t="s">
        <v>1093</v>
      </c>
      <c r="L1936" s="157">
        <v>7.5039360000000004</v>
      </c>
      <c r="M1936" s="92" t="s">
        <v>2711</v>
      </c>
      <c r="N1936" s="157">
        <v>290571361.63739401</v>
      </c>
      <c r="O1936" s="92" t="s">
        <v>9331</v>
      </c>
    </row>
    <row r="1937" spans="1:15" ht="24" customHeight="1">
      <c r="A1937" s="92" t="s">
        <v>5919</v>
      </c>
      <c r="B1937" s="151" t="s">
        <v>1921</v>
      </c>
      <c r="C1937" s="151" t="s">
        <v>5920</v>
      </c>
      <c r="D1937" s="151" t="s">
        <v>1091</v>
      </c>
      <c r="E1937" s="152" t="s">
        <v>1109</v>
      </c>
      <c r="F1937" s="92" t="s">
        <v>5664</v>
      </c>
      <c r="G1937" s="92" t="s">
        <v>1093</v>
      </c>
      <c r="H1937" s="92" t="s">
        <v>9579</v>
      </c>
      <c r="I1937" s="92" t="s">
        <v>1093</v>
      </c>
      <c r="J1937" s="92" t="s">
        <v>5056</v>
      </c>
      <c r="K1937" s="92" t="s">
        <v>1093</v>
      </c>
      <c r="L1937" s="157">
        <v>7.3488959999999999</v>
      </c>
      <c r="M1937" s="92" t="s">
        <v>2711</v>
      </c>
      <c r="N1937" s="157">
        <v>290571368.98628998</v>
      </c>
      <c r="O1937" s="92" t="s">
        <v>9331</v>
      </c>
    </row>
    <row r="1938" spans="1:15" ht="24" customHeight="1">
      <c r="A1938" s="92" t="s">
        <v>5921</v>
      </c>
      <c r="B1938" s="151" t="s">
        <v>1126</v>
      </c>
      <c r="C1938" s="151" t="s">
        <v>5922</v>
      </c>
      <c r="D1938" s="151" t="s">
        <v>1091</v>
      </c>
      <c r="E1938" s="152" t="s">
        <v>1096</v>
      </c>
      <c r="F1938" s="92" t="s">
        <v>5383</v>
      </c>
      <c r="G1938" s="92" t="s">
        <v>1093</v>
      </c>
      <c r="H1938" s="92" t="s">
        <v>9580</v>
      </c>
      <c r="I1938" s="92" t="s">
        <v>1093</v>
      </c>
      <c r="J1938" s="92" t="s">
        <v>9581</v>
      </c>
      <c r="K1938" s="92" t="s">
        <v>1093</v>
      </c>
      <c r="L1938" s="157">
        <v>7.256132</v>
      </c>
      <c r="M1938" s="92" t="s">
        <v>2711</v>
      </c>
      <c r="N1938" s="157">
        <v>290571376.24242198</v>
      </c>
      <c r="O1938" s="92" t="s">
        <v>9331</v>
      </c>
    </row>
    <row r="1939" spans="1:15" ht="24" customHeight="1">
      <c r="A1939" s="92" t="s">
        <v>5923</v>
      </c>
      <c r="B1939" s="151" t="s">
        <v>1101</v>
      </c>
      <c r="C1939" s="151" t="s">
        <v>5924</v>
      </c>
      <c r="D1939" s="151" t="s">
        <v>1091</v>
      </c>
      <c r="E1939" s="152" t="s">
        <v>1109</v>
      </c>
      <c r="F1939" s="92" t="s">
        <v>5925</v>
      </c>
      <c r="G1939" s="92" t="s">
        <v>1093</v>
      </c>
      <c r="H1939" s="92" t="s">
        <v>9582</v>
      </c>
      <c r="I1939" s="92" t="s">
        <v>1093</v>
      </c>
      <c r="J1939" s="92" t="s">
        <v>9175</v>
      </c>
      <c r="K1939" s="92" t="s">
        <v>1093</v>
      </c>
      <c r="L1939" s="157">
        <v>7.1672587139999999</v>
      </c>
      <c r="M1939" s="92" t="s">
        <v>2711</v>
      </c>
      <c r="N1939" s="157">
        <v>290571383.40968102</v>
      </c>
      <c r="O1939" s="92" t="s">
        <v>9331</v>
      </c>
    </row>
    <row r="1940" spans="1:15" ht="24" customHeight="1">
      <c r="A1940" s="92" t="s">
        <v>5927</v>
      </c>
      <c r="B1940" s="151" t="s">
        <v>1126</v>
      </c>
      <c r="C1940" s="151" t="s">
        <v>5928</v>
      </c>
      <c r="D1940" s="151" t="s">
        <v>1091</v>
      </c>
      <c r="E1940" s="152" t="s">
        <v>1096</v>
      </c>
      <c r="F1940" s="92" t="s">
        <v>1605</v>
      </c>
      <c r="G1940" s="92" t="s">
        <v>1093</v>
      </c>
      <c r="H1940" s="92" t="s">
        <v>1864</v>
      </c>
      <c r="I1940" s="92" t="s">
        <v>1093</v>
      </c>
      <c r="J1940" s="92" t="s">
        <v>9583</v>
      </c>
      <c r="K1940" s="92" t="s">
        <v>1093</v>
      </c>
      <c r="L1940" s="157">
        <v>7.14</v>
      </c>
      <c r="M1940" s="92" t="s">
        <v>2711</v>
      </c>
      <c r="N1940" s="157">
        <v>290571390.54968101</v>
      </c>
      <c r="O1940" s="92" t="s">
        <v>9331</v>
      </c>
    </row>
    <row r="1941" spans="1:15" ht="24" customHeight="1">
      <c r="A1941" s="92" t="s">
        <v>5929</v>
      </c>
      <c r="B1941" s="151" t="s">
        <v>1921</v>
      </c>
      <c r="C1941" s="151" t="s">
        <v>5930</v>
      </c>
      <c r="D1941" s="151" t="s">
        <v>1091</v>
      </c>
      <c r="E1941" s="152" t="s">
        <v>5063</v>
      </c>
      <c r="F1941" s="92" t="s">
        <v>9564</v>
      </c>
      <c r="G1941" s="92" t="s">
        <v>1093</v>
      </c>
      <c r="H1941" s="92" t="s">
        <v>5910</v>
      </c>
      <c r="I1941" s="92" t="s">
        <v>1093</v>
      </c>
      <c r="J1941" s="92" t="s">
        <v>9226</v>
      </c>
      <c r="K1941" s="92" t="s">
        <v>1093</v>
      </c>
      <c r="L1941" s="157">
        <v>7.0321296450000004</v>
      </c>
      <c r="M1941" s="92" t="s">
        <v>2711</v>
      </c>
      <c r="N1941" s="157">
        <v>290571397.58181101</v>
      </c>
      <c r="O1941" s="92" t="s">
        <v>9331</v>
      </c>
    </row>
    <row r="1942" spans="1:15" ht="48" customHeight="1">
      <c r="A1942" s="92" t="s">
        <v>5948</v>
      </c>
      <c r="B1942" s="151" t="s">
        <v>10311</v>
      </c>
      <c r="C1942" s="151" t="s">
        <v>5949</v>
      </c>
      <c r="D1942" s="151" t="s">
        <v>1091</v>
      </c>
      <c r="E1942" s="152" t="s">
        <v>1225</v>
      </c>
      <c r="F1942" s="92" t="s">
        <v>5950</v>
      </c>
      <c r="G1942" s="92" t="s">
        <v>1093</v>
      </c>
      <c r="H1942" s="92" t="s">
        <v>9584</v>
      </c>
      <c r="I1942" s="92" t="s">
        <v>1093</v>
      </c>
      <c r="J1942" s="92" t="s">
        <v>9585</v>
      </c>
      <c r="K1942" s="92" t="s">
        <v>1093</v>
      </c>
      <c r="L1942" s="157">
        <v>6.590376</v>
      </c>
      <c r="M1942" s="92" t="s">
        <v>2711</v>
      </c>
      <c r="N1942" s="157">
        <v>290571404.17218697</v>
      </c>
      <c r="O1942" s="92" t="s">
        <v>9331</v>
      </c>
    </row>
    <row r="1943" spans="1:15" ht="24" customHeight="1">
      <c r="A1943" s="92" t="s">
        <v>5932</v>
      </c>
      <c r="B1943" s="151" t="s">
        <v>1126</v>
      </c>
      <c r="C1943" s="151" t="s">
        <v>5933</v>
      </c>
      <c r="D1943" s="151" t="s">
        <v>1091</v>
      </c>
      <c r="E1943" s="152" t="s">
        <v>1225</v>
      </c>
      <c r="F1943" s="92" t="s">
        <v>5934</v>
      </c>
      <c r="G1943" s="92" t="s">
        <v>1093</v>
      </c>
      <c r="H1943" s="92" t="s">
        <v>6906</v>
      </c>
      <c r="I1943" s="92" t="s">
        <v>1093</v>
      </c>
      <c r="J1943" s="92" t="s">
        <v>5094</v>
      </c>
      <c r="K1943" s="92" t="s">
        <v>1093</v>
      </c>
      <c r="L1943" s="157">
        <v>6.5788799999999998</v>
      </c>
      <c r="M1943" s="92" t="s">
        <v>2711</v>
      </c>
      <c r="N1943" s="157">
        <v>290571410.75106698</v>
      </c>
      <c r="O1943" s="92" t="s">
        <v>9331</v>
      </c>
    </row>
    <row r="1944" spans="1:15" ht="24" customHeight="1">
      <c r="A1944" s="92" t="s">
        <v>5936</v>
      </c>
      <c r="B1944" s="151" t="s">
        <v>1126</v>
      </c>
      <c r="C1944" s="151" t="s">
        <v>5937</v>
      </c>
      <c r="D1944" s="151" t="s">
        <v>513</v>
      </c>
      <c r="E1944" s="152" t="s">
        <v>1096</v>
      </c>
      <c r="F1944" s="92" t="s">
        <v>5938</v>
      </c>
      <c r="G1944" s="92" t="s">
        <v>1093</v>
      </c>
      <c r="H1944" s="92" t="s">
        <v>9586</v>
      </c>
      <c r="I1944" s="92" t="s">
        <v>1093</v>
      </c>
      <c r="J1944" s="92" t="s">
        <v>9587</v>
      </c>
      <c r="K1944" s="92" t="s">
        <v>1093</v>
      </c>
      <c r="L1944" s="157">
        <v>6.2837531569999996</v>
      </c>
      <c r="M1944" s="92" t="s">
        <v>2711</v>
      </c>
      <c r="N1944" s="157">
        <v>290571417.03482002</v>
      </c>
      <c r="O1944" s="92" t="s">
        <v>9331</v>
      </c>
    </row>
    <row r="1945" spans="1:15" ht="24" customHeight="1">
      <c r="A1945" s="92" t="s">
        <v>5939</v>
      </c>
      <c r="B1945" s="151" t="s">
        <v>1921</v>
      </c>
      <c r="C1945" s="151" t="s">
        <v>5940</v>
      </c>
      <c r="D1945" s="151" t="s">
        <v>1091</v>
      </c>
      <c r="E1945" s="152" t="s">
        <v>1109</v>
      </c>
      <c r="F1945" s="92" t="s">
        <v>5632</v>
      </c>
      <c r="G1945" s="92" t="s">
        <v>1093</v>
      </c>
      <c r="H1945" s="92" t="s">
        <v>9588</v>
      </c>
      <c r="I1945" s="92" t="s">
        <v>1093</v>
      </c>
      <c r="J1945" s="92" t="s">
        <v>9589</v>
      </c>
      <c r="K1945" s="92" t="s">
        <v>1093</v>
      </c>
      <c r="L1945" s="157">
        <v>6.07322688</v>
      </c>
      <c r="M1945" s="92" t="s">
        <v>2711</v>
      </c>
      <c r="N1945" s="157">
        <v>290571423.10804701</v>
      </c>
      <c r="O1945" s="92" t="s">
        <v>9331</v>
      </c>
    </row>
    <row r="1946" spans="1:15" ht="24" customHeight="1">
      <c r="A1946" s="92" t="s">
        <v>5941</v>
      </c>
      <c r="B1946" s="151" t="s">
        <v>1921</v>
      </c>
      <c r="C1946" s="151" t="s">
        <v>5942</v>
      </c>
      <c r="D1946" s="151" t="s">
        <v>1091</v>
      </c>
      <c r="E1946" s="152" t="s">
        <v>1109</v>
      </c>
      <c r="F1946" s="92" t="s">
        <v>9590</v>
      </c>
      <c r="G1946" s="92" t="s">
        <v>1093</v>
      </c>
      <c r="H1946" s="92" t="s">
        <v>9545</v>
      </c>
      <c r="I1946" s="92" t="s">
        <v>1093</v>
      </c>
      <c r="J1946" s="92" t="s">
        <v>1524</v>
      </c>
      <c r="K1946" s="92" t="s">
        <v>1093</v>
      </c>
      <c r="L1946" s="157">
        <v>5.9942375999999999</v>
      </c>
      <c r="M1946" s="92" t="s">
        <v>2711</v>
      </c>
      <c r="N1946" s="157">
        <v>290571429.10228503</v>
      </c>
      <c r="O1946" s="92" t="s">
        <v>9331</v>
      </c>
    </row>
    <row r="1947" spans="1:15" ht="24" customHeight="1">
      <c r="A1947" s="92" t="s">
        <v>1067</v>
      </c>
      <c r="B1947" s="151" t="s">
        <v>1126</v>
      </c>
      <c r="C1947" s="151" t="s">
        <v>261</v>
      </c>
      <c r="D1947" s="151" t="s">
        <v>1127</v>
      </c>
      <c r="E1947" s="152" t="s">
        <v>254</v>
      </c>
      <c r="F1947" s="92" t="s">
        <v>1068</v>
      </c>
      <c r="G1947" s="92" t="s">
        <v>1093</v>
      </c>
      <c r="H1947" s="92" t="s">
        <v>9591</v>
      </c>
      <c r="I1947" s="92" t="s">
        <v>1093</v>
      </c>
      <c r="J1947" s="92" t="s">
        <v>4175</v>
      </c>
      <c r="K1947" s="92" t="s">
        <v>1093</v>
      </c>
      <c r="L1947" s="157">
        <v>5.9708822579999996</v>
      </c>
      <c r="M1947" s="92" t="s">
        <v>2711</v>
      </c>
      <c r="N1947" s="157">
        <v>290571435.07316703</v>
      </c>
      <c r="O1947" s="92" t="s">
        <v>9331</v>
      </c>
    </row>
    <row r="1948" spans="1:15" ht="24" customHeight="1">
      <c r="A1948" s="92" t="s">
        <v>5943</v>
      </c>
      <c r="B1948" s="151" t="s">
        <v>1126</v>
      </c>
      <c r="C1948" s="151" t="s">
        <v>5944</v>
      </c>
      <c r="D1948" s="151" t="s">
        <v>1091</v>
      </c>
      <c r="E1948" s="152" t="s">
        <v>1096</v>
      </c>
      <c r="F1948" s="92" t="s">
        <v>1097</v>
      </c>
      <c r="G1948" s="92" t="s">
        <v>1093</v>
      </c>
      <c r="H1948" s="92" t="s">
        <v>9592</v>
      </c>
      <c r="I1948" s="92" t="s">
        <v>1093</v>
      </c>
      <c r="J1948" s="92" t="s">
        <v>9592</v>
      </c>
      <c r="K1948" s="92" t="s">
        <v>1093</v>
      </c>
      <c r="L1948" s="157">
        <v>5.34</v>
      </c>
      <c r="M1948" s="92" t="s">
        <v>2711</v>
      </c>
      <c r="N1948" s="157">
        <v>290571440.413167</v>
      </c>
      <c r="O1948" s="92" t="s">
        <v>9331</v>
      </c>
    </row>
    <row r="1949" spans="1:15" ht="24" customHeight="1">
      <c r="A1949" s="92" t="s">
        <v>5946</v>
      </c>
      <c r="B1949" s="151" t="s">
        <v>1921</v>
      </c>
      <c r="C1949" s="151" t="s">
        <v>5947</v>
      </c>
      <c r="D1949" s="151" t="s">
        <v>513</v>
      </c>
      <c r="E1949" s="152" t="s">
        <v>1109</v>
      </c>
      <c r="F1949" s="92" t="s">
        <v>5875</v>
      </c>
      <c r="G1949" s="92" t="s">
        <v>1093</v>
      </c>
      <c r="H1949" s="92" t="s">
        <v>9593</v>
      </c>
      <c r="I1949" s="92" t="s">
        <v>1093</v>
      </c>
      <c r="J1949" s="92" t="s">
        <v>9594</v>
      </c>
      <c r="K1949" s="92" t="s">
        <v>1093</v>
      </c>
      <c r="L1949" s="157">
        <v>5.2503533999999998</v>
      </c>
      <c r="M1949" s="92" t="s">
        <v>2711</v>
      </c>
      <c r="N1949" s="157">
        <v>290571445.66351998</v>
      </c>
      <c r="O1949" s="92" t="s">
        <v>9331</v>
      </c>
    </row>
    <row r="1950" spans="1:15" ht="24" customHeight="1">
      <c r="A1950" s="92" t="s">
        <v>5951</v>
      </c>
      <c r="B1950" s="151" t="s">
        <v>1921</v>
      </c>
      <c r="C1950" s="151" t="s">
        <v>5952</v>
      </c>
      <c r="D1950" s="151" t="s">
        <v>1091</v>
      </c>
      <c r="E1950" s="152" t="s">
        <v>1109</v>
      </c>
      <c r="F1950" s="92" t="s">
        <v>9570</v>
      </c>
      <c r="G1950" s="92" t="s">
        <v>1093</v>
      </c>
      <c r="H1950" s="92" t="s">
        <v>5828</v>
      </c>
      <c r="I1950" s="92" t="s">
        <v>1093</v>
      </c>
      <c r="J1950" s="92" t="s">
        <v>1881</v>
      </c>
      <c r="K1950" s="92" t="s">
        <v>1093</v>
      </c>
      <c r="L1950" s="157">
        <v>5.10620355</v>
      </c>
      <c r="M1950" s="92" t="s">
        <v>2711</v>
      </c>
      <c r="N1950" s="157">
        <v>290571450.76972401</v>
      </c>
      <c r="O1950" s="92" t="s">
        <v>9331</v>
      </c>
    </row>
    <row r="1951" spans="1:15" ht="24" customHeight="1">
      <c r="A1951" s="92" t="s">
        <v>5953</v>
      </c>
      <c r="B1951" s="151" t="s">
        <v>1921</v>
      </c>
      <c r="C1951" s="151" t="s">
        <v>5954</v>
      </c>
      <c r="D1951" s="151" t="s">
        <v>1091</v>
      </c>
      <c r="E1951" s="152" t="s">
        <v>1109</v>
      </c>
      <c r="F1951" s="92" t="s">
        <v>5592</v>
      </c>
      <c r="G1951" s="92" t="s">
        <v>1093</v>
      </c>
      <c r="H1951" s="92" t="s">
        <v>9595</v>
      </c>
      <c r="I1951" s="92" t="s">
        <v>1093</v>
      </c>
      <c r="J1951" s="92" t="s">
        <v>8856</v>
      </c>
      <c r="K1951" s="92" t="s">
        <v>1093</v>
      </c>
      <c r="L1951" s="157">
        <v>5.0884128000000004</v>
      </c>
      <c r="M1951" s="92" t="s">
        <v>2711</v>
      </c>
      <c r="N1951" s="157">
        <v>290571455.85813701</v>
      </c>
      <c r="O1951" s="92" t="s">
        <v>9331</v>
      </c>
    </row>
    <row r="1952" spans="1:15" ht="24" customHeight="1">
      <c r="A1952" s="92" t="s">
        <v>5955</v>
      </c>
      <c r="B1952" s="151" t="s">
        <v>1101</v>
      </c>
      <c r="C1952" s="151" t="s">
        <v>5956</v>
      </c>
      <c r="D1952" s="151" t="s">
        <v>513</v>
      </c>
      <c r="E1952" s="152" t="s">
        <v>1096</v>
      </c>
      <c r="F1952" s="92" t="s">
        <v>5957</v>
      </c>
      <c r="G1952" s="92" t="s">
        <v>534</v>
      </c>
      <c r="H1952" s="92" t="s">
        <v>5945</v>
      </c>
      <c r="I1952" s="92" t="s">
        <v>8523</v>
      </c>
      <c r="J1952" s="92" t="s">
        <v>6903</v>
      </c>
      <c r="K1952" s="92" t="s">
        <v>1217</v>
      </c>
      <c r="L1952" s="157">
        <v>4.7524897056600004</v>
      </c>
      <c r="M1952" s="92" t="s">
        <v>2711</v>
      </c>
      <c r="N1952" s="157">
        <v>290571460.610627</v>
      </c>
      <c r="O1952" s="92" t="s">
        <v>9331</v>
      </c>
    </row>
    <row r="1953" spans="1:15" ht="24" customHeight="1">
      <c r="A1953" s="92" t="s">
        <v>5958</v>
      </c>
      <c r="B1953" s="151" t="s">
        <v>1921</v>
      </c>
      <c r="C1953" s="151" t="s">
        <v>5959</v>
      </c>
      <c r="D1953" s="151" t="s">
        <v>1091</v>
      </c>
      <c r="E1953" s="152" t="s">
        <v>1109</v>
      </c>
      <c r="F1953" s="92" t="s">
        <v>5664</v>
      </c>
      <c r="G1953" s="92" t="s">
        <v>1093</v>
      </c>
      <c r="H1953" s="92" t="s">
        <v>5595</v>
      </c>
      <c r="I1953" s="92" t="s">
        <v>1093</v>
      </c>
      <c r="J1953" s="92" t="s">
        <v>9596</v>
      </c>
      <c r="K1953" s="92" t="s">
        <v>1093</v>
      </c>
      <c r="L1953" s="157">
        <v>4.4515084800000002</v>
      </c>
      <c r="M1953" s="92" t="s">
        <v>2711</v>
      </c>
      <c r="N1953" s="157">
        <v>290571465.06213498</v>
      </c>
      <c r="O1953" s="92" t="s">
        <v>9331</v>
      </c>
    </row>
    <row r="1954" spans="1:15" ht="24" customHeight="1">
      <c r="A1954" s="92" t="s">
        <v>5961</v>
      </c>
      <c r="B1954" s="151" t="s">
        <v>1089</v>
      </c>
      <c r="C1954" s="151" t="s">
        <v>5962</v>
      </c>
      <c r="D1954" s="151" t="s">
        <v>1091</v>
      </c>
      <c r="E1954" s="152" t="s">
        <v>1109</v>
      </c>
      <c r="F1954" s="92" t="s">
        <v>1100</v>
      </c>
      <c r="G1954" s="92" t="s">
        <v>1093</v>
      </c>
      <c r="H1954" s="92" t="s">
        <v>3544</v>
      </c>
      <c r="I1954" s="92" t="s">
        <v>1093</v>
      </c>
      <c r="J1954" s="92" t="s">
        <v>9597</v>
      </c>
      <c r="K1954" s="92" t="s">
        <v>1093</v>
      </c>
      <c r="L1954" s="157">
        <v>4.1100000000000003</v>
      </c>
      <c r="M1954" s="92" t="s">
        <v>2711</v>
      </c>
      <c r="N1954" s="157">
        <v>290571469.172135</v>
      </c>
      <c r="O1954" s="92" t="s">
        <v>9331</v>
      </c>
    </row>
    <row r="1955" spans="1:15" ht="24" customHeight="1">
      <c r="A1955" s="92" t="s">
        <v>5964</v>
      </c>
      <c r="B1955" s="151" t="s">
        <v>1126</v>
      </c>
      <c r="C1955" s="151" t="s">
        <v>5965</v>
      </c>
      <c r="D1955" s="151" t="s">
        <v>1091</v>
      </c>
      <c r="E1955" s="152" t="s">
        <v>1225</v>
      </c>
      <c r="F1955" s="92" t="s">
        <v>5966</v>
      </c>
      <c r="G1955" s="92" t="s">
        <v>1093</v>
      </c>
      <c r="H1955" s="92" t="s">
        <v>9598</v>
      </c>
      <c r="I1955" s="92" t="s">
        <v>1093</v>
      </c>
      <c r="J1955" s="92" t="s">
        <v>9090</v>
      </c>
      <c r="K1955" s="92" t="s">
        <v>1093</v>
      </c>
      <c r="L1955" s="157">
        <v>3.9736400000000001</v>
      </c>
      <c r="M1955" s="92" t="s">
        <v>2711</v>
      </c>
      <c r="N1955" s="157">
        <v>290571473.14577502</v>
      </c>
      <c r="O1955" s="92" t="s">
        <v>9331</v>
      </c>
    </row>
    <row r="1956" spans="1:15" ht="24" customHeight="1">
      <c r="A1956" s="92" t="s">
        <v>5967</v>
      </c>
      <c r="B1956" s="151" t="s">
        <v>1921</v>
      </c>
      <c r="C1956" s="151" t="s">
        <v>5968</v>
      </c>
      <c r="D1956" s="151" t="s">
        <v>1091</v>
      </c>
      <c r="E1956" s="152" t="s">
        <v>1109</v>
      </c>
      <c r="F1956" s="92" t="s">
        <v>9561</v>
      </c>
      <c r="G1956" s="92" t="s">
        <v>1093</v>
      </c>
      <c r="H1956" s="92" t="s">
        <v>3151</v>
      </c>
      <c r="I1956" s="92" t="s">
        <v>1093</v>
      </c>
      <c r="J1956" s="92" t="s">
        <v>8713</v>
      </c>
      <c r="K1956" s="92" t="s">
        <v>1093</v>
      </c>
      <c r="L1956" s="157">
        <v>3.66314355</v>
      </c>
      <c r="M1956" s="92" t="s">
        <v>2711</v>
      </c>
      <c r="N1956" s="157">
        <v>290571476.80891901</v>
      </c>
      <c r="O1956" s="92" t="s">
        <v>9331</v>
      </c>
    </row>
    <row r="1957" spans="1:15" ht="24" customHeight="1">
      <c r="A1957" s="92" t="s">
        <v>5969</v>
      </c>
      <c r="B1957" s="151" t="s">
        <v>10311</v>
      </c>
      <c r="C1957" s="151" t="s">
        <v>5970</v>
      </c>
      <c r="D1957" s="151" t="s">
        <v>1091</v>
      </c>
      <c r="E1957" s="152" t="s">
        <v>1225</v>
      </c>
      <c r="F1957" s="92" t="s">
        <v>5971</v>
      </c>
      <c r="G1957" s="92" t="s">
        <v>1093</v>
      </c>
      <c r="H1957" s="92" t="s">
        <v>9599</v>
      </c>
      <c r="I1957" s="92" t="s">
        <v>1093</v>
      </c>
      <c r="J1957" s="92" t="s">
        <v>9021</v>
      </c>
      <c r="K1957" s="92" t="s">
        <v>1093</v>
      </c>
      <c r="L1957" s="157">
        <v>3.5642879999999999</v>
      </c>
      <c r="M1957" s="92" t="s">
        <v>2711</v>
      </c>
      <c r="N1957" s="157">
        <v>290571480.37320697</v>
      </c>
      <c r="O1957" s="92" t="s">
        <v>9331</v>
      </c>
    </row>
    <row r="1958" spans="1:15" ht="24" customHeight="1">
      <c r="A1958" s="92" t="s">
        <v>9600</v>
      </c>
      <c r="B1958" s="151" t="s">
        <v>1101</v>
      </c>
      <c r="C1958" s="151" t="s">
        <v>9601</v>
      </c>
      <c r="D1958" s="151" t="s">
        <v>513</v>
      </c>
      <c r="E1958" s="152" t="s">
        <v>1096</v>
      </c>
      <c r="F1958" s="92" t="s">
        <v>9602</v>
      </c>
      <c r="G1958" s="92" t="s">
        <v>9603</v>
      </c>
      <c r="H1958" s="92" t="s">
        <v>5863</v>
      </c>
      <c r="I1958" s="92" t="s">
        <v>6027</v>
      </c>
      <c r="J1958" s="92" t="s">
        <v>5834</v>
      </c>
      <c r="K1958" s="92" t="s">
        <v>8518</v>
      </c>
      <c r="L1958" s="157">
        <v>3.3510832499999998</v>
      </c>
      <c r="M1958" s="92" t="s">
        <v>2711</v>
      </c>
      <c r="N1958" s="157">
        <v>290571483.72429001</v>
      </c>
      <c r="O1958" s="92" t="s">
        <v>9331</v>
      </c>
    </row>
    <row r="1959" spans="1:15" ht="24" customHeight="1">
      <c r="A1959" s="92" t="s">
        <v>5991</v>
      </c>
      <c r="B1959" s="151" t="s">
        <v>1558</v>
      </c>
      <c r="C1959" s="151" t="s">
        <v>5992</v>
      </c>
      <c r="D1959" s="151" t="s">
        <v>1091</v>
      </c>
      <c r="E1959" s="152" t="s">
        <v>1195</v>
      </c>
      <c r="F1959" s="92" t="s">
        <v>5993</v>
      </c>
      <c r="G1959" s="92" t="s">
        <v>1093</v>
      </c>
      <c r="H1959" s="92" t="s">
        <v>9398</v>
      </c>
      <c r="I1959" s="92" t="s">
        <v>1093</v>
      </c>
      <c r="J1959" s="92" t="s">
        <v>4030</v>
      </c>
      <c r="K1959" s="92" t="s">
        <v>1093</v>
      </c>
      <c r="L1959" s="157">
        <v>3.23</v>
      </c>
      <c r="M1959" s="92" t="s">
        <v>2711</v>
      </c>
      <c r="N1959" s="157">
        <v>290571486.95428997</v>
      </c>
      <c r="O1959" s="92" t="s">
        <v>9331</v>
      </c>
    </row>
    <row r="1960" spans="1:15" ht="24" customHeight="1">
      <c r="A1960" s="92" t="s">
        <v>5972</v>
      </c>
      <c r="B1960" s="151" t="s">
        <v>1921</v>
      </c>
      <c r="C1960" s="151" t="s">
        <v>5973</v>
      </c>
      <c r="D1960" s="151" t="s">
        <v>1091</v>
      </c>
      <c r="E1960" s="152" t="s">
        <v>1109</v>
      </c>
      <c r="F1960" s="92" t="s">
        <v>5592</v>
      </c>
      <c r="G1960" s="92" t="s">
        <v>1093</v>
      </c>
      <c r="H1960" s="92" t="s">
        <v>9604</v>
      </c>
      <c r="I1960" s="92" t="s">
        <v>1093</v>
      </c>
      <c r="J1960" s="92" t="s">
        <v>2039</v>
      </c>
      <c r="K1960" s="92" t="s">
        <v>1093</v>
      </c>
      <c r="L1960" s="157">
        <v>3.2204908799999998</v>
      </c>
      <c r="M1960" s="92" t="s">
        <v>2711</v>
      </c>
      <c r="N1960" s="157">
        <v>290571490.17478102</v>
      </c>
      <c r="O1960" s="92" t="s">
        <v>9331</v>
      </c>
    </row>
    <row r="1961" spans="1:15" ht="24" customHeight="1">
      <c r="A1961" s="92" t="s">
        <v>5979</v>
      </c>
      <c r="B1961" s="151" t="s">
        <v>1921</v>
      </c>
      <c r="C1961" s="151" t="s">
        <v>5980</v>
      </c>
      <c r="D1961" s="151" t="s">
        <v>1091</v>
      </c>
      <c r="E1961" s="152" t="s">
        <v>1109</v>
      </c>
      <c r="F1961" s="92" t="s">
        <v>9476</v>
      </c>
      <c r="G1961" s="92" t="s">
        <v>1093</v>
      </c>
      <c r="H1961" s="92" t="s">
        <v>9605</v>
      </c>
      <c r="I1961" s="92" t="s">
        <v>1093</v>
      </c>
      <c r="J1961" s="92" t="s">
        <v>9606</v>
      </c>
      <c r="K1961" s="92" t="s">
        <v>1093</v>
      </c>
      <c r="L1961" s="157">
        <v>3.05262375</v>
      </c>
      <c r="M1961" s="92" t="s">
        <v>2711</v>
      </c>
      <c r="N1961" s="157">
        <v>290571493.22740501</v>
      </c>
      <c r="O1961" s="92" t="s">
        <v>9331</v>
      </c>
    </row>
    <row r="1962" spans="1:15" ht="24" customHeight="1">
      <c r="A1962" s="92" t="s">
        <v>5975</v>
      </c>
      <c r="B1962" s="151" t="s">
        <v>1921</v>
      </c>
      <c r="C1962" s="151" t="s">
        <v>5976</v>
      </c>
      <c r="D1962" s="151" t="s">
        <v>1091</v>
      </c>
      <c r="E1962" s="152" t="s">
        <v>1109</v>
      </c>
      <c r="F1962" s="92" t="s">
        <v>9561</v>
      </c>
      <c r="G1962" s="92" t="s">
        <v>1093</v>
      </c>
      <c r="H1962" s="92" t="s">
        <v>9607</v>
      </c>
      <c r="I1962" s="92" t="s">
        <v>1093</v>
      </c>
      <c r="J1962" s="92" t="s">
        <v>3213</v>
      </c>
      <c r="K1962" s="92" t="s">
        <v>1093</v>
      </c>
      <c r="L1962" s="157">
        <v>3.0015576240000001</v>
      </c>
      <c r="M1962" s="92" t="s">
        <v>2711</v>
      </c>
      <c r="N1962" s="157">
        <v>290571496.22896302</v>
      </c>
      <c r="O1962" s="92" t="s">
        <v>9331</v>
      </c>
    </row>
    <row r="1963" spans="1:15" ht="24" customHeight="1">
      <c r="A1963" s="92" t="s">
        <v>5977</v>
      </c>
      <c r="B1963" s="151" t="s">
        <v>1921</v>
      </c>
      <c r="C1963" s="151" t="s">
        <v>5978</v>
      </c>
      <c r="D1963" s="151" t="s">
        <v>1091</v>
      </c>
      <c r="E1963" s="152" t="s">
        <v>1109</v>
      </c>
      <c r="F1963" s="92" t="s">
        <v>9476</v>
      </c>
      <c r="G1963" s="92" t="s">
        <v>1093</v>
      </c>
      <c r="H1963" s="92" t="s">
        <v>9608</v>
      </c>
      <c r="I1963" s="92" t="s">
        <v>1093</v>
      </c>
      <c r="J1963" s="92" t="s">
        <v>9609</v>
      </c>
      <c r="K1963" s="92" t="s">
        <v>1093</v>
      </c>
      <c r="L1963" s="157">
        <v>2.55088341</v>
      </c>
      <c r="M1963" s="92" t="s">
        <v>2711</v>
      </c>
      <c r="N1963" s="157">
        <v>290571498.77984601</v>
      </c>
      <c r="O1963" s="92" t="s">
        <v>9331</v>
      </c>
    </row>
    <row r="1964" spans="1:15" ht="24" customHeight="1">
      <c r="A1964" s="92" t="s">
        <v>5981</v>
      </c>
      <c r="B1964" s="151" t="s">
        <v>1126</v>
      </c>
      <c r="C1964" s="151" t="s">
        <v>5982</v>
      </c>
      <c r="D1964" s="151" t="s">
        <v>513</v>
      </c>
      <c r="E1964" s="152" t="s">
        <v>1096</v>
      </c>
      <c r="F1964" s="92" t="s">
        <v>5983</v>
      </c>
      <c r="G1964" s="92" t="s">
        <v>1093</v>
      </c>
      <c r="H1964" s="92" t="s">
        <v>9610</v>
      </c>
      <c r="I1964" s="92" t="s">
        <v>1093</v>
      </c>
      <c r="J1964" s="92" t="s">
        <v>9611</v>
      </c>
      <c r="K1964" s="92" t="s">
        <v>1093</v>
      </c>
      <c r="L1964" s="157">
        <v>1.8084407</v>
      </c>
      <c r="M1964" s="92" t="s">
        <v>2711</v>
      </c>
      <c r="N1964" s="157">
        <v>290571500.588287</v>
      </c>
      <c r="O1964" s="92" t="s">
        <v>9331</v>
      </c>
    </row>
    <row r="1965" spans="1:15" ht="36" customHeight="1">
      <c r="A1965" s="92" t="s">
        <v>5984</v>
      </c>
      <c r="B1965" s="151" t="s">
        <v>1921</v>
      </c>
      <c r="C1965" s="151" t="s">
        <v>5985</v>
      </c>
      <c r="D1965" s="151" t="s">
        <v>1091</v>
      </c>
      <c r="E1965" s="152" t="s">
        <v>1109</v>
      </c>
      <c r="F1965" s="92" t="s">
        <v>5632</v>
      </c>
      <c r="G1965" s="92" t="s">
        <v>1093</v>
      </c>
      <c r="H1965" s="92" t="s">
        <v>1687</v>
      </c>
      <c r="I1965" s="92" t="s">
        <v>1093</v>
      </c>
      <c r="J1965" s="92" t="s">
        <v>9612</v>
      </c>
      <c r="K1965" s="92" t="s">
        <v>1093</v>
      </c>
      <c r="L1965" s="157">
        <v>1.72962624</v>
      </c>
      <c r="M1965" s="92" t="s">
        <v>2711</v>
      </c>
      <c r="N1965" s="157">
        <v>290571502.317913</v>
      </c>
      <c r="O1965" s="92" t="s">
        <v>9331</v>
      </c>
    </row>
    <row r="1966" spans="1:15" ht="72" customHeight="1">
      <c r="A1966" s="92" t="s">
        <v>5988</v>
      </c>
      <c r="B1966" s="151" t="s">
        <v>1921</v>
      </c>
      <c r="C1966" s="151" t="s">
        <v>5989</v>
      </c>
      <c r="D1966" s="151" t="s">
        <v>1091</v>
      </c>
      <c r="E1966" s="152" t="s">
        <v>1109</v>
      </c>
      <c r="F1966" s="92" t="s">
        <v>5990</v>
      </c>
      <c r="G1966" s="92" t="s">
        <v>1093</v>
      </c>
      <c r="H1966" s="92" t="s">
        <v>9613</v>
      </c>
      <c r="I1966" s="92" t="s">
        <v>1093</v>
      </c>
      <c r="J1966" s="92" t="s">
        <v>5834</v>
      </c>
      <c r="K1966" s="92" t="s">
        <v>1093</v>
      </c>
      <c r="L1966" s="157">
        <v>1.61776908</v>
      </c>
      <c r="M1966" s="92" t="s">
        <v>2711</v>
      </c>
      <c r="N1966" s="157">
        <v>290571503.935682</v>
      </c>
      <c r="O1966" s="92" t="s">
        <v>9331</v>
      </c>
    </row>
    <row r="1967" spans="1:15" ht="24" customHeight="1">
      <c r="A1967" s="92" t="s">
        <v>5997</v>
      </c>
      <c r="B1967" s="151" t="s">
        <v>1126</v>
      </c>
      <c r="C1967" s="151" t="s">
        <v>5998</v>
      </c>
      <c r="D1967" s="151" t="s">
        <v>513</v>
      </c>
      <c r="E1967" s="152" t="s">
        <v>254</v>
      </c>
      <c r="F1967" s="92" t="s">
        <v>9335</v>
      </c>
      <c r="G1967" s="92" t="s">
        <v>1093</v>
      </c>
      <c r="H1967" s="92" t="s">
        <v>4963</v>
      </c>
      <c r="I1967" s="92" t="s">
        <v>1093</v>
      </c>
      <c r="J1967" s="92" t="s">
        <v>9614</v>
      </c>
      <c r="K1967" s="92" t="s">
        <v>1093</v>
      </c>
      <c r="L1967" s="157">
        <v>1.35406</v>
      </c>
      <c r="M1967" s="92" t="s">
        <v>2711</v>
      </c>
      <c r="N1967" s="157">
        <v>290571505.28974199</v>
      </c>
      <c r="O1967" s="92" t="s">
        <v>9331</v>
      </c>
    </row>
    <row r="1968" spans="1:15" ht="24" customHeight="1">
      <c r="A1968" s="92" t="s">
        <v>5994</v>
      </c>
      <c r="B1968" s="151" t="s">
        <v>1921</v>
      </c>
      <c r="C1968" s="151" t="s">
        <v>5995</v>
      </c>
      <c r="D1968" s="151" t="s">
        <v>1091</v>
      </c>
      <c r="E1968" s="152" t="s">
        <v>1109</v>
      </c>
      <c r="F1968" s="92" t="s">
        <v>5996</v>
      </c>
      <c r="G1968" s="92" t="s">
        <v>1093</v>
      </c>
      <c r="H1968" s="92" t="s">
        <v>9504</v>
      </c>
      <c r="I1968" s="92" t="s">
        <v>1093</v>
      </c>
      <c r="J1968" s="92" t="s">
        <v>1436</v>
      </c>
      <c r="K1968" s="92" t="s">
        <v>1093</v>
      </c>
      <c r="L1968" s="157">
        <v>1.24613145</v>
      </c>
      <c r="M1968" s="92" t="s">
        <v>2711</v>
      </c>
      <c r="N1968" s="157">
        <v>290571506.535873</v>
      </c>
      <c r="O1968" s="92" t="s">
        <v>9331</v>
      </c>
    </row>
    <row r="1969" spans="1:15" ht="24" customHeight="1">
      <c r="A1969" s="92" t="s">
        <v>1069</v>
      </c>
      <c r="B1969" s="151" t="s">
        <v>1126</v>
      </c>
      <c r="C1969" s="151" t="s">
        <v>496</v>
      </c>
      <c r="D1969" s="151" t="s">
        <v>1127</v>
      </c>
      <c r="E1969" s="152" t="s">
        <v>254</v>
      </c>
      <c r="F1969" s="92" t="s">
        <v>1070</v>
      </c>
      <c r="G1969" s="92" t="s">
        <v>1093</v>
      </c>
      <c r="H1969" s="92" t="s">
        <v>8707</v>
      </c>
      <c r="I1969" s="92" t="s">
        <v>1093</v>
      </c>
      <c r="J1969" s="92" t="s">
        <v>1706</v>
      </c>
      <c r="K1969" s="92" t="s">
        <v>1093</v>
      </c>
      <c r="L1969" s="157">
        <v>1.1635294599999999</v>
      </c>
      <c r="M1969" s="92" t="s">
        <v>2711</v>
      </c>
      <c r="N1969" s="157">
        <v>290571507.69940197</v>
      </c>
      <c r="O1969" s="92" t="s">
        <v>9331</v>
      </c>
    </row>
    <row r="1970" spans="1:15" ht="24" customHeight="1">
      <c r="A1970" s="92" t="s">
        <v>6000</v>
      </c>
      <c r="B1970" s="151" t="s">
        <v>1921</v>
      </c>
      <c r="C1970" s="151" t="s">
        <v>6001</v>
      </c>
      <c r="D1970" s="151" t="s">
        <v>1091</v>
      </c>
      <c r="E1970" s="152" t="s">
        <v>1109</v>
      </c>
      <c r="F1970" s="92" t="s">
        <v>6002</v>
      </c>
      <c r="G1970" s="92" t="s">
        <v>1093</v>
      </c>
      <c r="H1970" s="92" t="s">
        <v>9615</v>
      </c>
      <c r="I1970" s="92" t="s">
        <v>1093</v>
      </c>
      <c r="J1970" s="92" t="s">
        <v>2770</v>
      </c>
      <c r="K1970" s="92" t="s">
        <v>1093</v>
      </c>
      <c r="L1970" s="157">
        <v>1.0975114079999999</v>
      </c>
      <c r="M1970" s="92" t="s">
        <v>2711</v>
      </c>
      <c r="N1970" s="157">
        <v>290571508.79691303</v>
      </c>
      <c r="O1970" s="92" t="s">
        <v>9331</v>
      </c>
    </row>
    <row r="1971" spans="1:15" ht="24" customHeight="1">
      <c r="A1971" s="92" t="s">
        <v>6003</v>
      </c>
      <c r="B1971" s="151" t="s">
        <v>1126</v>
      </c>
      <c r="C1971" s="151" t="s">
        <v>6004</v>
      </c>
      <c r="D1971" s="151" t="s">
        <v>513</v>
      </c>
      <c r="E1971" s="152" t="s">
        <v>1096</v>
      </c>
      <c r="F1971" s="92" t="s">
        <v>6005</v>
      </c>
      <c r="G1971" s="92" t="s">
        <v>1093</v>
      </c>
      <c r="H1971" s="92" t="s">
        <v>9616</v>
      </c>
      <c r="I1971" s="92" t="s">
        <v>1093</v>
      </c>
      <c r="J1971" s="92" t="s">
        <v>1290</v>
      </c>
      <c r="K1971" s="92" t="s">
        <v>1093</v>
      </c>
      <c r="L1971" s="157">
        <v>0.97007828399999996</v>
      </c>
      <c r="M1971" s="92" t="s">
        <v>2711</v>
      </c>
      <c r="N1971" s="157">
        <v>290571509.76699102</v>
      </c>
      <c r="O1971" s="92" t="s">
        <v>9331</v>
      </c>
    </row>
    <row r="1972" spans="1:15" ht="24" customHeight="1">
      <c r="A1972" s="92" t="s">
        <v>6007</v>
      </c>
      <c r="B1972" s="151" t="s">
        <v>1921</v>
      </c>
      <c r="C1972" s="151" t="s">
        <v>6008</v>
      </c>
      <c r="D1972" s="151" t="s">
        <v>1091</v>
      </c>
      <c r="E1972" s="152" t="s">
        <v>1109</v>
      </c>
      <c r="F1972" s="92" t="s">
        <v>6009</v>
      </c>
      <c r="G1972" s="92" t="s">
        <v>1093</v>
      </c>
      <c r="H1972" s="92" t="s">
        <v>9617</v>
      </c>
      <c r="I1972" s="92" t="s">
        <v>1093</v>
      </c>
      <c r="J1972" s="92" t="s">
        <v>9430</v>
      </c>
      <c r="K1972" s="92" t="s">
        <v>1093</v>
      </c>
      <c r="L1972" s="157">
        <v>0.84192</v>
      </c>
      <c r="M1972" s="92" t="s">
        <v>2711</v>
      </c>
      <c r="N1972" s="157">
        <v>290571510.60891098</v>
      </c>
      <c r="O1972" s="92" t="s">
        <v>9331</v>
      </c>
    </row>
    <row r="1973" spans="1:15" ht="24" customHeight="1">
      <c r="A1973" s="92" t="s">
        <v>6012</v>
      </c>
      <c r="B1973" s="151" t="s">
        <v>1921</v>
      </c>
      <c r="C1973" s="151" t="s">
        <v>6013</v>
      </c>
      <c r="D1973" s="151" t="s">
        <v>1091</v>
      </c>
      <c r="E1973" s="152" t="s">
        <v>1109</v>
      </c>
      <c r="F1973" s="92" t="s">
        <v>5996</v>
      </c>
      <c r="G1973" s="92" t="s">
        <v>1093</v>
      </c>
      <c r="H1973" s="92" t="s">
        <v>9619</v>
      </c>
      <c r="I1973" s="92" t="s">
        <v>1093</v>
      </c>
      <c r="J1973" s="92" t="s">
        <v>3576</v>
      </c>
      <c r="K1973" s="92" t="s">
        <v>1093</v>
      </c>
      <c r="L1973" s="157">
        <v>0.71964935499999994</v>
      </c>
      <c r="M1973" s="92" t="s">
        <v>2711</v>
      </c>
      <c r="N1973" s="157">
        <v>290571511.32855999</v>
      </c>
      <c r="O1973" s="92" t="s">
        <v>9331</v>
      </c>
    </row>
    <row r="1974" spans="1:15" ht="24" customHeight="1">
      <c r="A1974" s="92" t="s">
        <v>6010</v>
      </c>
      <c r="B1974" s="151" t="s">
        <v>1101</v>
      </c>
      <c r="C1974" s="151" t="s">
        <v>6011</v>
      </c>
      <c r="D1974" s="151" t="s">
        <v>513</v>
      </c>
      <c r="E1974" s="152" t="s">
        <v>1096</v>
      </c>
      <c r="F1974" s="92" t="s">
        <v>10074</v>
      </c>
      <c r="G1974" s="92" t="s">
        <v>534</v>
      </c>
      <c r="H1974" s="92" t="s">
        <v>9618</v>
      </c>
      <c r="I1974" s="92" t="s">
        <v>4073</v>
      </c>
      <c r="J1974" s="92" t="s">
        <v>10075</v>
      </c>
      <c r="K1974" s="92" t="s">
        <v>1217</v>
      </c>
      <c r="L1974" s="157">
        <v>0.68378179275000006</v>
      </c>
      <c r="M1974" s="92" t="s">
        <v>2711</v>
      </c>
      <c r="N1974" s="157">
        <v>290571512.01234198</v>
      </c>
      <c r="O1974" s="92" t="s">
        <v>9331</v>
      </c>
    </row>
    <row r="1975" spans="1:15" ht="36" customHeight="1">
      <c r="A1975" s="92" t="s">
        <v>6014</v>
      </c>
      <c r="B1975" s="151" t="s">
        <v>1921</v>
      </c>
      <c r="C1975" s="151" t="s">
        <v>6015</v>
      </c>
      <c r="D1975" s="151" t="s">
        <v>1091</v>
      </c>
      <c r="E1975" s="152" t="s">
        <v>1109</v>
      </c>
      <c r="F1975" s="92" t="s">
        <v>5990</v>
      </c>
      <c r="G1975" s="92" t="s">
        <v>1093</v>
      </c>
      <c r="H1975" s="92" t="s">
        <v>9620</v>
      </c>
      <c r="I1975" s="92" t="s">
        <v>1093</v>
      </c>
      <c r="J1975" s="92" t="s">
        <v>5292</v>
      </c>
      <c r="K1975" s="92" t="s">
        <v>1093</v>
      </c>
      <c r="L1975" s="157">
        <v>0.64668077999999996</v>
      </c>
      <c r="M1975" s="92" t="s">
        <v>2711</v>
      </c>
      <c r="N1975" s="157">
        <v>290571512.65902299</v>
      </c>
      <c r="O1975" s="92" t="s">
        <v>9331</v>
      </c>
    </row>
    <row r="1976" spans="1:15" ht="24" customHeight="1">
      <c r="A1976" s="92" t="s">
        <v>6016</v>
      </c>
      <c r="B1976" s="151" t="s">
        <v>1921</v>
      </c>
      <c r="C1976" s="151" t="s">
        <v>6017</v>
      </c>
      <c r="D1976" s="151" t="s">
        <v>1091</v>
      </c>
      <c r="E1976" s="152" t="s">
        <v>1109</v>
      </c>
      <c r="F1976" s="92" t="s">
        <v>5875</v>
      </c>
      <c r="G1976" s="92" t="s">
        <v>1093</v>
      </c>
      <c r="H1976" s="92" t="s">
        <v>9621</v>
      </c>
      <c r="I1976" s="92" t="s">
        <v>1093</v>
      </c>
      <c r="J1976" s="92" t="s">
        <v>1575</v>
      </c>
      <c r="K1976" s="92" t="s">
        <v>1093</v>
      </c>
      <c r="L1976" s="157">
        <v>0.64028700000000005</v>
      </c>
      <c r="M1976" s="92" t="s">
        <v>2711</v>
      </c>
      <c r="N1976" s="157">
        <v>290571513.29931003</v>
      </c>
      <c r="O1976" s="92" t="s">
        <v>9331</v>
      </c>
    </row>
    <row r="1977" spans="1:15" ht="24" customHeight="1">
      <c r="A1977" s="92" t="s">
        <v>6019</v>
      </c>
      <c r="B1977" s="151" t="s">
        <v>1126</v>
      </c>
      <c r="C1977" s="151" t="s">
        <v>6020</v>
      </c>
      <c r="D1977" s="151" t="s">
        <v>513</v>
      </c>
      <c r="E1977" s="152" t="s">
        <v>1096</v>
      </c>
      <c r="F1977" s="92" t="s">
        <v>6021</v>
      </c>
      <c r="G1977" s="92" t="s">
        <v>1093</v>
      </c>
      <c r="H1977" s="92" t="s">
        <v>9622</v>
      </c>
      <c r="I1977" s="92" t="s">
        <v>1093</v>
      </c>
      <c r="J1977" s="92" t="s">
        <v>1575</v>
      </c>
      <c r="K1977" s="92" t="s">
        <v>1093</v>
      </c>
      <c r="L1977" s="157">
        <v>0.63656906000000002</v>
      </c>
      <c r="M1977" s="92" t="s">
        <v>2711</v>
      </c>
      <c r="N1977" s="157">
        <v>290571513.93587899</v>
      </c>
      <c r="O1977" s="92" t="s">
        <v>9331</v>
      </c>
    </row>
    <row r="1978" spans="1:15" ht="24" customHeight="1">
      <c r="A1978" s="92" t="s">
        <v>6022</v>
      </c>
      <c r="B1978" s="151" t="s">
        <v>1126</v>
      </c>
      <c r="C1978" s="151" t="s">
        <v>6023</v>
      </c>
      <c r="D1978" s="151" t="s">
        <v>513</v>
      </c>
      <c r="E1978" s="152" t="s">
        <v>1096</v>
      </c>
      <c r="F1978" s="92" t="s">
        <v>6024</v>
      </c>
      <c r="G1978" s="92" t="s">
        <v>1093</v>
      </c>
      <c r="H1978" s="92" t="s">
        <v>9623</v>
      </c>
      <c r="I1978" s="92" t="s">
        <v>1093</v>
      </c>
      <c r="J1978" s="92" t="s">
        <v>3987</v>
      </c>
      <c r="K1978" s="92" t="s">
        <v>1093</v>
      </c>
      <c r="L1978" s="157">
        <v>0.63410615000000004</v>
      </c>
      <c r="M1978" s="92" t="s">
        <v>2711</v>
      </c>
      <c r="N1978" s="157">
        <v>290571514.56998497</v>
      </c>
      <c r="O1978" s="92" t="s">
        <v>9331</v>
      </c>
    </row>
    <row r="1979" spans="1:15" ht="24" customHeight="1">
      <c r="A1979" s="92" t="s">
        <v>6028</v>
      </c>
      <c r="B1979" s="151" t="s">
        <v>1101</v>
      </c>
      <c r="C1979" s="151" t="s">
        <v>6029</v>
      </c>
      <c r="D1979" s="151" t="s">
        <v>513</v>
      </c>
      <c r="E1979" s="152" t="s">
        <v>1096</v>
      </c>
      <c r="F1979" s="92" t="s">
        <v>589</v>
      </c>
      <c r="G1979" s="92" t="s">
        <v>534</v>
      </c>
      <c r="H1979" s="92" t="s">
        <v>9624</v>
      </c>
      <c r="I1979" s="92" t="s">
        <v>9625</v>
      </c>
      <c r="J1979" s="92" t="s">
        <v>8146</v>
      </c>
      <c r="K1979" s="92" t="s">
        <v>1217</v>
      </c>
      <c r="L1979" s="157">
        <v>0.55056584686879995</v>
      </c>
      <c r="M1979" s="92" t="s">
        <v>2711</v>
      </c>
      <c r="N1979" s="157">
        <v>290571515.12055099</v>
      </c>
      <c r="O1979" s="92" t="s">
        <v>9331</v>
      </c>
    </row>
    <row r="1980" spans="1:15" ht="24" customHeight="1">
      <c r="A1980" s="92" t="s">
        <v>6025</v>
      </c>
      <c r="B1980" s="151" t="s">
        <v>1921</v>
      </c>
      <c r="C1980" s="151" t="s">
        <v>6026</v>
      </c>
      <c r="D1980" s="151" t="s">
        <v>1091</v>
      </c>
      <c r="E1980" s="152" t="s">
        <v>1109</v>
      </c>
      <c r="F1980" s="92" t="s">
        <v>9626</v>
      </c>
      <c r="G1980" s="92" t="s">
        <v>1093</v>
      </c>
      <c r="H1980" s="92" t="s">
        <v>9627</v>
      </c>
      <c r="I1980" s="92" t="s">
        <v>1093</v>
      </c>
      <c r="J1980" s="92" t="s">
        <v>8505</v>
      </c>
      <c r="K1980" s="92" t="s">
        <v>1093</v>
      </c>
      <c r="L1980" s="157">
        <v>0.3714017</v>
      </c>
      <c r="M1980" s="92" t="s">
        <v>2711</v>
      </c>
      <c r="N1980" s="157">
        <v>290571515.49195302</v>
      </c>
      <c r="O1980" s="92" t="s">
        <v>9331</v>
      </c>
    </row>
    <row r="1981" spans="1:15" ht="24" customHeight="1">
      <c r="A1981" s="92" t="s">
        <v>6030</v>
      </c>
      <c r="B1981" s="151" t="s">
        <v>1921</v>
      </c>
      <c r="C1981" s="151" t="s">
        <v>6031</v>
      </c>
      <c r="D1981" s="151" t="s">
        <v>1091</v>
      </c>
      <c r="E1981" s="152" t="s">
        <v>1109</v>
      </c>
      <c r="F1981" s="92" t="s">
        <v>9628</v>
      </c>
      <c r="G1981" s="92" t="s">
        <v>1093</v>
      </c>
      <c r="H1981" s="92" t="s">
        <v>9629</v>
      </c>
      <c r="I1981" s="92" t="s">
        <v>1093</v>
      </c>
      <c r="J1981" s="92" t="s">
        <v>5763</v>
      </c>
      <c r="K1981" s="92" t="s">
        <v>1093</v>
      </c>
      <c r="L1981" s="157">
        <v>0.35232000000000002</v>
      </c>
      <c r="M1981" s="92" t="s">
        <v>2711</v>
      </c>
      <c r="N1981" s="157">
        <v>290571515.84427297</v>
      </c>
      <c r="O1981" s="92" t="s">
        <v>9331</v>
      </c>
    </row>
    <row r="1982" spans="1:15" ht="72" customHeight="1">
      <c r="A1982" s="92" t="s">
        <v>6032</v>
      </c>
      <c r="B1982" s="151" t="s">
        <v>1921</v>
      </c>
      <c r="C1982" s="151" t="s">
        <v>6033</v>
      </c>
      <c r="D1982" s="151" t="s">
        <v>1091</v>
      </c>
      <c r="E1982" s="152" t="s">
        <v>1109</v>
      </c>
      <c r="F1982" s="92" t="s">
        <v>9630</v>
      </c>
      <c r="G1982" s="92" t="s">
        <v>1093</v>
      </c>
      <c r="H1982" s="92" t="s">
        <v>5795</v>
      </c>
      <c r="I1982" s="92" t="s">
        <v>1093</v>
      </c>
      <c r="J1982" s="92" t="s">
        <v>9631</v>
      </c>
      <c r="K1982" s="92" t="s">
        <v>1093</v>
      </c>
      <c r="L1982" s="157">
        <v>0.23429052</v>
      </c>
      <c r="M1982" s="92" t="s">
        <v>2711</v>
      </c>
      <c r="N1982" s="157">
        <v>290571516.07856399</v>
      </c>
      <c r="O1982" s="92" t="s">
        <v>9331</v>
      </c>
    </row>
    <row r="1983" spans="1:15" ht="24" customHeight="1">
      <c r="A1983" s="92" t="s">
        <v>6039</v>
      </c>
      <c r="B1983" s="151" t="s">
        <v>1921</v>
      </c>
      <c r="C1983" s="151" t="s">
        <v>6040</v>
      </c>
      <c r="D1983" s="151" t="s">
        <v>1091</v>
      </c>
      <c r="E1983" s="152" t="s">
        <v>1109</v>
      </c>
      <c r="F1983" s="92" t="s">
        <v>6009</v>
      </c>
      <c r="G1983" s="92" t="s">
        <v>1093</v>
      </c>
      <c r="H1983" s="92" t="s">
        <v>9632</v>
      </c>
      <c r="I1983" s="92" t="s">
        <v>1093</v>
      </c>
      <c r="J1983" s="92" t="s">
        <v>9631</v>
      </c>
      <c r="K1983" s="92" t="s">
        <v>1093</v>
      </c>
      <c r="L1983" s="157">
        <v>0.23100180000000001</v>
      </c>
      <c r="M1983" s="92" t="s">
        <v>2711</v>
      </c>
      <c r="N1983" s="157">
        <v>290571516.30956602</v>
      </c>
      <c r="O1983" s="92" t="s">
        <v>9331</v>
      </c>
    </row>
    <row r="1984" spans="1:15" ht="24" customHeight="1">
      <c r="A1984" s="92" t="s">
        <v>6034</v>
      </c>
      <c r="B1984" s="151" t="s">
        <v>1921</v>
      </c>
      <c r="C1984" s="151" t="s">
        <v>6035</v>
      </c>
      <c r="D1984" s="151" t="s">
        <v>1091</v>
      </c>
      <c r="E1984" s="152" t="s">
        <v>1109</v>
      </c>
      <c r="F1984" s="92" t="s">
        <v>9633</v>
      </c>
      <c r="G1984" s="92" t="s">
        <v>1093</v>
      </c>
      <c r="H1984" s="92" t="s">
        <v>9634</v>
      </c>
      <c r="I1984" s="92" t="s">
        <v>1093</v>
      </c>
      <c r="J1984" s="92" t="s">
        <v>9618</v>
      </c>
      <c r="K1984" s="92" t="s">
        <v>1093</v>
      </c>
      <c r="L1984" s="157">
        <v>0.193421484</v>
      </c>
      <c r="M1984" s="92" t="s">
        <v>2711</v>
      </c>
      <c r="N1984" s="157">
        <v>290571516.50298798</v>
      </c>
      <c r="O1984" s="92" t="s">
        <v>9331</v>
      </c>
    </row>
    <row r="1985" spans="1:15" ht="24" customHeight="1">
      <c r="A1985" s="92" t="s">
        <v>6036</v>
      </c>
      <c r="B1985" s="151" t="s">
        <v>1921</v>
      </c>
      <c r="C1985" s="151" t="s">
        <v>6037</v>
      </c>
      <c r="D1985" s="151" t="s">
        <v>1091</v>
      </c>
      <c r="E1985" s="152" t="s">
        <v>1109</v>
      </c>
      <c r="F1985" s="92" t="s">
        <v>9628</v>
      </c>
      <c r="G1985" s="92" t="s">
        <v>1093</v>
      </c>
      <c r="H1985" s="92" t="s">
        <v>9635</v>
      </c>
      <c r="I1985" s="92" t="s">
        <v>1093</v>
      </c>
      <c r="J1985" s="92" t="s">
        <v>9636</v>
      </c>
      <c r="K1985" s="92" t="s">
        <v>1093</v>
      </c>
      <c r="L1985" s="157">
        <v>0.18414591999999999</v>
      </c>
      <c r="M1985" s="92" t="s">
        <v>2711</v>
      </c>
      <c r="N1985" s="157">
        <v>290571516.68713403</v>
      </c>
      <c r="O1985" s="92" t="s">
        <v>9331</v>
      </c>
    </row>
    <row r="1986" spans="1:15" ht="24" customHeight="1">
      <c r="A1986" s="92" t="s">
        <v>6041</v>
      </c>
      <c r="B1986" s="151" t="s">
        <v>1921</v>
      </c>
      <c r="C1986" s="151" t="s">
        <v>6042</v>
      </c>
      <c r="D1986" s="151" t="s">
        <v>1091</v>
      </c>
      <c r="E1986" s="152" t="s">
        <v>1109</v>
      </c>
      <c r="F1986" s="92" t="s">
        <v>6043</v>
      </c>
      <c r="G1986" s="92" t="s">
        <v>1093</v>
      </c>
      <c r="H1986" s="92" t="s">
        <v>9637</v>
      </c>
      <c r="I1986" s="92" t="s">
        <v>1093</v>
      </c>
      <c r="J1986" s="92" t="s">
        <v>4073</v>
      </c>
      <c r="K1986" s="92" t="s">
        <v>1093</v>
      </c>
      <c r="L1986" s="157">
        <v>0.123657</v>
      </c>
      <c r="M1986" s="92" t="s">
        <v>2711</v>
      </c>
      <c r="N1986" s="157">
        <v>290571516.81079102</v>
      </c>
      <c r="O1986" s="92" t="s">
        <v>9331</v>
      </c>
    </row>
    <row r="1987" spans="1:15" ht="24" customHeight="1">
      <c r="A1987" s="92" t="s">
        <v>6044</v>
      </c>
      <c r="B1987" s="151" t="s">
        <v>1921</v>
      </c>
      <c r="C1987" s="151" t="s">
        <v>6045</v>
      </c>
      <c r="D1987" s="151" t="s">
        <v>1091</v>
      </c>
      <c r="E1987" s="152" t="s">
        <v>1109</v>
      </c>
      <c r="F1987" s="92" t="s">
        <v>9638</v>
      </c>
      <c r="G1987" s="92" t="s">
        <v>1093</v>
      </c>
      <c r="H1987" s="92" t="s">
        <v>9639</v>
      </c>
      <c r="I1987" s="92" t="s">
        <v>1093</v>
      </c>
      <c r="J1987" s="92" t="s">
        <v>6048</v>
      </c>
      <c r="K1987" s="92" t="s">
        <v>1093</v>
      </c>
      <c r="L1987" s="157">
        <v>5.0601960000000001E-2</v>
      </c>
      <c r="M1987" s="92" t="s">
        <v>2711</v>
      </c>
      <c r="N1987" s="157">
        <v>290571516.86139297</v>
      </c>
      <c r="O1987" s="92" t="s">
        <v>9331</v>
      </c>
    </row>
    <row r="1988" spans="1:15" ht="24" customHeight="1">
      <c r="A1988" s="92" t="s">
        <v>6046</v>
      </c>
      <c r="B1988" s="151" t="s">
        <v>1921</v>
      </c>
      <c r="C1988" s="151" t="s">
        <v>6047</v>
      </c>
      <c r="D1988" s="151" t="s">
        <v>1091</v>
      </c>
      <c r="E1988" s="152" t="s">
        <v>1109</v>
      </c>
      <c r="F1988" s="92" t="s">
        <v>9638</v>
      </c>
      <c r="G1988" s="92" t="s">
        <v>1093</v>
      </c>
      <c r="H1988" s="92" t="s">
        <v>9640</v>
      </c>
      <c r="I1988" s="92" t="s">
        <v>1093</v>
      </c>
      <c r="J1988" s="92" t="s">
        <v>9641</v>
      </c>
      <c r="K1988" s="92" t="s">
        <v>1093</v>
      </c>
      <c r="L1988" s="157">
        <v>2.8728759999999999E-2</v>
      </c>
      <c r="M1988" s="92" t="s">
        <v>2711</v>
      </c>
      <c r="N1988" s="157">
        <v>290571516.890122</v>
      </c>
      <c r="O1988" s="92" t="s">
        <v>9331</v>
      </c>
    </row>
    <row r="1989" spans="1:15" ht="24" customHeight="1">
      <c r="A1989" s="92" t="s">
        <v>6049</v>
      </c>
      <c r="B1989" s="151" t="s">
        <v>1101</v>
      </c>
      <c r="C1989" s="151" t="s">
        <v>6050</v>
      </c>
      <c r="D1989" s="151" t="s">
        <v>1091</v>
      </c>
      <c r="E1989" s="152" t="s">
        <v>1131</v>
      </c>
      <c r="F1989" s="92" t="s">
        <v>6051</v>
      </c>
      <c r="G1989" s="92" t="s">
        <v>1093</v>
      </c>
      <c r="H1989" s="92" t="s">
        <v>1217</v>
      </c>
      <c r="I1989" s="92" t="s">
        <v>1093</v>
      </c>
      <c r="J1989" s="92" t="s">
        <v>1217</v>
      </c>
      <c r="K1989" s="92" t="s">
        <v>1093</v>
      </c>
      <c r="L1989" s="157">
        <v>0</v>
      </c>
      <c r="M1989" s="92" t="s">
        <v>2711</v>
      </c>
      <c r="N1989" s="157">
        <v>290571516.890122</v>
      </c>
      <c r="O1989" s="92" t="s">
        <v>9331</v>
      </c>
    </row>
    <row r="1990" spans="1:15" ht="24" customHeight="1">
      <c r="A1990" s="92" t="s">
        <v>6058</v>
      </c>
      <c r="B1990" s="151" t="s">
        <v>1101</v>
      </c>
      <c r="C1990" s="151" t="s">
        <v>6059</v>
      </c>
      <c r="D1990" s="151" t="s">
        <v>1091</v>
      </c>
      <c r="E1990" s="152" t="s">
        <v>1131</v>
      </c>
      <c r="F1990" s="92" t="s">
        <v>6060</v>
      </c>
      <c r="G1990" s="92" t="s">
        <v>1093</v>
      </c>
      <c r="H1990" s="92" t="s">
        <v>1217</v>
      </c>
      <c r="I1990" s="92" t="s">
        <v>1093</v>
      </c>
      <c r="J1990" s="92" t="s">
        <v>1217</v>
      </c>
      <c r="K1990" s="92" t="s">
        <v>1093</v>
      </c>
      <c r="L1990" s="157">
        <v>0</v>
      </c>
      <c r="M1990" s="92" t="s">
        <v>2711</v>
      </c>
      <c r="N1990" s="157">
        <v>290571516.890122</v>
      </c>
      <c r="O1990" s="92" t="s">
        <v>9331</v>
      </c>
    </row>
    <row r="1991" spans="1:15" ht="24" customHeight="1">
      <c r="A1991" s="92" t="s">
        <v>9642</v>
      </c>
      <c r="B1991" s="151" t="s">
        <v>1101</v>
      </c>
      <c r="C1991" s="151" t="s">
        <v>9643</v>
      </c>
      <c r="D1991" s="151" t="s">
        <v>513</v>
      </c>
      <c r="E1991" s="152" t="s">
        <v>1096</v>
      </c>
      <c r="F1991" s="92" t="s">
        <v>534</v>
      </c>
      <c r="G1991" s="92" t="s">
        <v>534</v>
      </c>
      <c r="H1991" s="92" t="s">
        <v>9644</v>
      </c>
      <c r="I1991" s="92" t="s">
        <v>9645</v>
      </c>
      <c r="J1991" s="92" t="s">
        <v>1217</v>
      </c>
      <c r="K1991" s="92" t="s">
        <v>1217</v>
      </c>
      <c r="L1991" s="157">
        <v>0</v>
      </c>
      <c r="M1991" s="92" t="s">
        <v>2711</v>
      </c>
      <c r="N1991" s="157">
        <v>290571516.890122</v>
      </c>
      <c r="O1991" s="92" t="s">
        <v>9331</v>
      </c>
    </row>
    <row r="1992" spans="1:15" ht="24" customHeight="1">
      <c r="A1992" s="92" t="s">
        <v>6052</v>
      </c>
      <c r="B1992" s="151" t="s">
        <v>1101</v>
      </c>
      <c r="C1992" s="151" t="s">
        <v>6053</v>
      </c>
      <c r="D1992" s="151" t="s">
        <v>1091</v>
      </c>
      <c r="E1992" s="152" t="s">
        <v>1131</v>
      </c>
      <c r="F1992" s="92" t="s">
        <v>6054</v>
      </c>
      <c r="G1992" s="92" t="s">
        <v>1093</v>
      </c>
      <c r="H1992" s="92" t="s">
        <v>1217</v>
      </c>
      <c r="I1992" s="92" t="s">
        <v>1093</v>
      </c>
      <c r="J1992" s="92" t="s">
        <v>1217</v>
      </c>
      <c r="K1992" s="92" t="s">
        <v>1093</v>
      </c>
      <c r="L1992" s="157">
        <v>0</v>
      </c>
      <c r="M1992" s="92" t="s">
        <v>2711</v>
      </c>
      <c r="N1992" s="157">
        <v>290571516.890122</v>
      </c>
      <c r="O1992" s="92" t="s">
        <v>9331</v>
      </c>
    </row>
    <row r="1993" spans="1:15" ht="24" customHeight="1">
      <c r="A1993" s="92" t="s">
        <v>6061</v>
      </c>
      <c r="B1993" s="151" t="s">
        <v>1101</v>
      </c>
      <c r="C1993" s="151" t="s">
        <v>6062</v>
      </c>
      <c r="D1993" s="151" t="s">
        <v>1091</v>
      </c>
      <c r="E1993" s="152" t="s">
        <v>1167</v>
      </c>
      <c r="F1993" s="92" t="s">
        <v>534</v>
      </c>
      <c r="G1993" s="92" t="s">
        <v>1093</v>
      </c>
      <c r="H1993" s="92" t="s">
        <v>6206</v>
      </c>
      <c r="I1993" s="92" t="s">
        <v>1093</v>
      </c>
      <c r="J1993" s="92" t="s">
        <v>1217</v>
      </c>
      <c r="K1993" s="92" t="s">
        <v>1093</v>
      </c>
      <c r="L1993" s="157">
        <v>0</v>
      </c>
      <c r="M1993" s="92" t="s">
        <v>2711</v>
      </c>
      <c r="N1993" s="157">
        <v>290571516.890122</v>
      </c>
      <c r="O1993" s="92" t="s">
        <v>9331</v>
      </c>
    </row>
    <row r="1994" spans="1:15" ht="24" customHeight="1">
      <c r="A1994" s="92" t="s">
        <v>6055</v>
      </c>
      <c r="B1994" s="151" t="s">
        <v>1101</v>
      </c>
      <c r="C1994" s="151" t="s">
        <v>6056</v>
      </c>
      <c r="D1994" s="151" t="s">
        <v>1091</v>
      </c>
      <c r="E1994" s="152" t="s">
        <v>1131</v>
      </c>
      <c r="F1994" s="92" t="s">
        <v>9646</v>
      </c>
      <c r="G1994" s="92" t="s">
        <v>1093</v>
      </c>
      <c r="H1994" s="92" t="s">
        <v>1217</v>
      </c>
      <c r="I1994" s="92" t="s">
        <v>1093</v>
      </c>
      <c r="J1994" s="92" t="s">
        <v>1217</v>
      </c>
      <c r="K1994" s="92" t="s">
        <v>1093</v>
      </c>
      <c r="L1994" s="157">
        <v>0</v>
      </c>
      <c r="M1994" s="92" t="s">
        <v>2711</v>
      </c>
      <c r="N1994" s="157">
        <v>290571516.890122</v>
      </c>
      <c r="O1994" s="92" t="s">
        <v>9331</v>
      </c>
    </row>
    <row r="1995" spans="1:15" ht="24" customHeight="1">
      <c r="A1995" s="92" t="s">
        <v>6064</v>
      </c>
      <c r="B1995" s="151" t="s">
        <v>1101</v>
      </c>
      <c r="C1995" s="151" t="s">
        <v>6065</v>
      </c>
      <c r="D1995" s="151" t="s">
        <v>1091</v>
      </c>
      <c r="E1995" s="152" t="s">
        <v>1131</v>
      </c>
      <c r="F1995" s="92" t="s">
        <v>6066</v>
      </c>
      <c r="G1995" s="92" t="s">
        <v>1093</v>
      </c>
      <c r="H1995" s="92" t="s">
        <v>1217</v>
      </c>
      <c r="I1995" s="92" t="s">
        <v>1093</v>
      </c>
      <c r="J1995" s="92" t="s">
        <v>1217</v>
      </c>
      <c r="K1995" s="92" t="s">
        <v>1093</v>
      </c>
      <c r="L1995" s="157">
        <v>0</v>
      </c>
      <c r="M1995" s="92" t="s">
        <v>2711</v>
      </c>
      <c r="N1995" s="157">
        <v>290571516.890122</v>
      </c>
      <c r="O1995" s="92" t="s">
        <v>9331</v>
      </c>
    </row>
    <row r="1996" spans="1:15" ht="24" customHeight="1">
      <c r="A1996" s="159" t="s">
        <v>6055</v>
      </c>
      <c r="B1996" s="160" t="s">
        <v>1101</v>
      </c>
      <c r="C1996" s="160" t="s">
        <v>6056</v>
      </c>
      <c r="D1996" s="160" t="s">
        <v>1091</v>
      </c>
      <c r="E1996" s="161" t="s">
        <v>1131</v>
      </c>
      <c r="F1996" s="159" t="s">
        <v>6057</v>
      </c>
      <c r="G1996" s="159" t="s">
        <v>1093</v>
      </c>
      <c r="H1996" s="159" t="s">
        <v>1217</v>
      </c>
      <c r="I1996" s="159" t="s">
        <v>1093</v>
      </c>
      <c r="J1996" s="159" t="s">
        <v>1217</v>
      </c>
      <c r="K1996" s="159" t="s">
        <v>1093</v>
      </c>
      <c r="L1996" s="162">
        <v>0</v>
      </c>
      <c r="M1996" s="159" t="s">
        <v>2711</v>
      </c>
      <c r="N1996" s="162">
        <v>384449306.191957</v>
      </c>
      <c r="O1996" s="159" t="s">
        <v>5283</v>
      </c>
    </row>
    <row r="1997" spans="1:15" ht="24" customHeight="1">
      <c r="A1997" s="159" t="s">
        <v>6058</v>
      </c>
      <c r="B1997" s="160" t="s">
        <v>1101</v>
      </c>
      <c r="C1997" s="160" t="s">
        <v>6059</v>
      </c>
      <c r="D1997" s="160" t="s">
        <v>1091</v>
      </c>
      <c r="E1997" s="161" t="s">
        <v>1131</v>
      </c>
      <c r="F1997" s="159" t="s">
        <v>6060</v>
      </c>
      <c r="G1997" s="159" t="s">
        <v>1093</v>
      </c>
      <c r="H1997" s="159" t="s">
        <v>1217</v>
      </c>
      <c r="I1997" s="159" t="s">
        <v>1093</v>
      </c>
      <c r="J1997" s="159" t="s">
        <v>1217</v>
      </c>
      <c r="K1997" s="159" t="s">
        <v>1093</v>
      </c>
      <c r="L1997" s="162">
        <v>0</v>
      </c>
      <c r="M1997" s="159" t="s">
        <v>2711</v>
      </c>
      <c r="N1997" s="162">
        <v>384449306.191957</v>
      </c>
      <c r="O1997" s="159" t="s">
        <v>5283</v>
      </c>
    </row>
    <row r="1998" spans="1:15" ht="24" customHeight="1">
      <c r="A1998" s="159" t="s">
        <v>6061</v>
      </c>
      <c r="B1998" s="160" t="s">
        <v>1101</v>
      </c>
      <c r="C1998" s="160" t="s">
        <v>6062</v>
      </c>
      <c r="D1998" s="160" t="s">
        <v>1091</v>
      </c>
      <c r="E1998" s="161" t="s">
        <v>1167</v>
      </c>
      <c r="F1998" s="159" t="s">
        <v>534</v>
      </c>
      <c r="G1998" s="159" t="s">
        <v>1093</v>
      </c>
      <c r="H1998" s="159" t="s">
        <v>6063</v>
      </c>
      <c r="I1998" s="159" t="s">
        <v>1093</v>
      </c>
      <c r="J1998" s="159" t="s">
        <v>1217</v>
      </c>
      <c r="K1998" s="159" t="s">
        <v>1093</v>
      </c>
      <c r="L1998" s="162">
        <v>0</v>
      </c>
      <c r="M1998" s="159" t="s">
        <v>2711</v>
      </c>
      <c r="N1998" s="162">
        <v>384449306.191957</v>
      </c>
      <c r="O1998" s="159" t="s">
        <v>5283</v>
      </c>
    </row>
    <row r="1999" spans="1:15" ht="24" customHeight="1">
      <c r="A1999" s="159" t="s">
        <v>6064</v>
      </c>
      <c r="B1999" s="160" t="s">
        <v>1101</v>
      </c>
      <c r="C1999" s="160" t="s">
        <v>6065</v>
      </c>
      <c r="D1999" s="160" t="s">
        <v>1091</v>
      </c>
      <c r="E1999" s="161" t="s">
        <v>1131</v>
      </c>
      <c r="F1999" s="159" t="s">
        <v>6066</v>
      </c>
      <c r="G1999" s="159" t="s">
        <v>1093</v>
      </c>
      <c r="H1999" s="159" t="s">
        <v>1217</v>
      </c>
      <c r="I1999" s="159" t="s">
        <v>1093</v>
      </c>
      <c r="J1999" s="159" t="s">
        <v>1217</v>
      </c>
      <c r="K1999" s="159" t="s">
        <v>1093</v>
      </c>
      <c r="L1999" s="162">
        <v>0</v>
      </c>
      <c r="M1999" s="159" t="s">
        <v>2711</v>
      </c>
      <c r="N1999" s="162">
        <v>384449306.191957</v>
      </c>
      <c r="O1999" s="159" t="s">
        <v>5283</v>
      </c>
    </row>
    <row r="2000" spans="1:15" ht="24" customHeight="1">
      <c r="A2000" s="159" t="s">
        <v>6067</v>
      </c>
      <c r="B2000" s="160" t="s">
        <v>1609</v>
      </c>
      <c r="C2000" s="160" t="s">
        <v>6068</v>
      </c>
      <c r="D2000" s="160" t="s">
        <v>513</v>
      </c>
      <c r="E2000" s="161" t="s">
        <v>254</v>
      </c>
      <c r="F2000" s="159" t="s">
        <v>534</v>
      </c>
      <c r="G2000" s="159" t="s">
        <v>1093</v>
      </c>
      <c r="H2000" s="159" t="s">
        <v>6069</v>
      </c>
      <c r="I2000" s="159" t="s">
        <v>1093</v>
      </c>
      <c r="J2000" s="159" t="s">
        <v>1217</v>
      </c>
      <c r="K2000" s="159" t="s">
        <v>1093</v>
      </c>
      <c r="L2000" s="162">
        <v>0</v>
      </c>
      <c r="M2000" s="159" t="s">
        <v>2711</v>
      </c>
      <c r="N2000" s="162">
        <v>384449306.191957</v>
      </c>
      <c r="O2000" s="159" t="s">
        <v>5283</v>
      </c>
    </row>
    <row r="2001" spans="1:15" ht="24" customHeight="1">
      <c r="A2001" s="159" t="s">
        <v>6070</v>
      </c>
      <c r="B2001" s="160" t="s">
        <v>1609</v>
      </c>
      <c r="C2001" s="160" t="s">
        <v>6071</v>
      </c>
      <c r="D2001" s="160" t="s">
        <v>513</v>
      </c>
      <c r="E2001" s="161" t="s">
        <v>254</v>
      </c>
      <c r="F2001" s="159" t="s">
        <v>534</v>
      </c>
      <c r="G2001" s="159" t="s">
        <v>1093</v>
      </c>
      <c r="H2001" s="159" t="s">
        <v>6072</v>
      </c>
      <c r="I2001" s="159" t="s">
        <v>1093</v>
      </c>
      <c r="J2001" s="159" t="s">
        <v>1217</v>
      </c>
      <c r="K2001" s="159" t="s">
        <v>1093</v>
      </c>
      <c r="L2001" s="162">
        <v>0</v>
      </c>
      <c r="M2001" s="159" t="s">
        <v>2711</v>
      </c>
      <c r="N2001" s="162">
        <v>384449306.191957</v>
      </c>
      <c r="O2001" s="159" t="s">
        <v>5283</v>
      </c>
    </row>
    <row r="2002" spans="1:15" ht="24" customHeight="1">
      <c r="A2002" s="159" t="s">
        <v>6073</v>
      </c>
      <c r="B2002" s="160" t="s">
        <v>1609</v>
      </c>
      <c r="C2002" s="160" t="s">
        <v>6074</v>
      </c>
      <c r="D2002" s="160" t="s">
        <v>513</v>
      </c>
      <c r="E2002" s="161" t="s">
        <v>254</v>
      </c>
      <c r="F2002" s="159" t="s">
        <v>534</v>
      </c>
      <c r="G2002" s="159" t="s">
        <v>1093</v>
      </c>
      <c r="H2002" s="159" t="s">
        <v>6075</v>
      </c>
      <c r="I2002" s="159" t="s">
        <v>1093</v>
      </c>
      <c r="J2002" s="159" t="s">
        <v>1217</v>
      </c>
      <c r="K2002" s="159" t="s">
        <v>1093</v>
      </c>
      <c r="L2002" s="162">
        <v>0</v>
      </c>
      <c r="M2002" s="159" t="s">
        <v>2711</v>
      </c>
      <c r="N2002" s="162">
        <v>384449306.191957</v>
      </c>
      <c r="O2002" s="159" t="s">
        <v>5283</v>
      </c>
    </row>
    <row r="2003" spans="1:15">
      <c r="A2003" s="163"/>
      <c r="B2003" s="163"/>
      <c r="C2003" s="163"/>
      <c r="D2003" s="163"/>
      <c r="E2003" s="163"/>
      <c r="F2003" s="163"/>
      <c r="G2003" s="163"/>
      <c r="H2003" s="163"/>
      <c r="I2003" s="163"/>
      <c r="J2003" s="163"/>
      <c r="K2003" s="163"/>
      <c r="L2003" s="163"/>
      <c r="M2003" s="163"/>
      <c r="N2003" s="163"/>
      <c r="O2003" s="163"/>
    </row>
    <row r="2004" spans="1:15">
      <c r="A2004" s="164"/>
      <c r="B2004" s="164"/>
      <c r="C2004" s="164"/>
      <c r="D2004" s="164"/>
      <c r="E2004" s="164"/>
      <c r="F2004" s="164"/>
      <c r="G2004" s="164"/>
      <c r="H2004" s="164"/>
      <c r="I2004" s="164"/>
      <c r="J2004" s="164"/>
      <c r="K2004" s="164"/>
      <c r="L2004" s="333" t="s">
        <v>6076</v>
      </c>
      <c r="M2004" s="333"/>
      <c r="N2004" s="333"/>
      <c r="O2004" s="329"/>
    </row>
    <row r="2005" spans="1:15" ht="26.4">
      <c r="A2005" s="164"/>
      <c r="B2005" s="164"/>
      <c r="C2005" s="164"/>
      <c r="D2005" s="164"/>
      <c r="E2005" s="164"/>
      <c r="F2005" s="164"/>
      <c r="G2005" s="164"/>
      <c r="H2005" s="164"/>
      <c r="I2005" s="164"/>
      <c r="J2005" s="164"/>
      <c r="K2005" s="164"/>
      <c r="L2005" s="333" t="s">
        <v>513</v>
      </c>
      <c r="M2005" s="333"/>
      <c r="N2005" s="333"/>
      <c r="O2005" s="164" t="s">
        <v>6077</v>
      </c>
    </row>
    <row r="2006" spans="1:15">
      <c r="A2006" s="164"/>
      <c r="B2006" s="164"/>
      <c r="C2006" s="164"/>
      <c r="D2006" s="164"/>
      <c r="E2006" s="164"/>
      <c r="F2006" s="164"/>
      <c r="G2006" s="164"/>
      <c r="H2006" s="164"/>
      <c r="I2006" s="164"/>
      <c r="J2006" s="164"/>
      <c r="K2006" s="164"/>
      <c r="L2006" s="333" t="s">
        <v>6078</v>
      </c>
      <c r="M2006" s="333"/>
      <c r="N2006" s="333"/>
      <c r="O2006" s="164" t="s">
        <v>6079</v>
      </c>
    </row>
    <row r="2007" spans="1:15" ht="26.4">
      <c r="A2007" s="164"/>
      <c r="B2007" s="164"/>
      <c r="C2007" s="164"/>
      <c r="D2007" s="164"/>
      <c r="E2007" s="164"/>
      <c r="F2007" s="164"/>
      <c r="G2007" s="164"/>
      <c r="H2007" s="164"/>
      <c r="I2007" s="164"/>
      <c r="J2007" s="164"/>
      <c r="K2007" s="164"/>
      <c r="L2007" s="333" t="s">
        <v>1127</v>
      </c>
      <c r="M2007" s="333"/>
      <c r="N2007" s="333"/>
      <c r="O2007" s="164" t="s">
        <v>6080</v>
      </c>
    </row>
    <row r="2008" spans="1:15" ht="26.4">
      <c r="A2008" s="164"/>
      <c r="B2008" s="164"/>
      <c r="C2008" s="164"/>
      <c r="D2008" s="164"/>
      <c r="E2008" s="164"/>
      <c r="F2008" s="164"/>
      <c r="G2008" s="164"/>
      <c r="H2008" s="164"/>
      <c r="I2008" s="164"/>
      <c r="J2008" s="164"/>
      <c r="K2008" s="164"/>
      <c r="L2008" s="333" t="s">
        <v>1091</v>
      </c>
      <c r="M2008" s="333"/>
      <c r="N2008" s="333"/>
      <c r="O2008" s="164" t="s">
        <v>6081</v>
      </c>
    </row>
    <row r="2009" spans="1:15" ht="26.4">
      <c r="A2009" s="164"/>
      <c r="B2009" s="164"/>
      <c r="C2009" s="164"/>
      <c r="D2009" s="164"/>
      <c r="E2009" s="164"/>
      <c r="F2009" s="164"/>
      <c r="G2009" s="164"/>
      <c r="H2009" s="164"/>
      <c r="I2009" s="164"/>
      <c r="J2009" s="164"/>
      <c r="K2009" s="164"/>
      <c r="L2009" s="333" t="s">
        <v>1095</v>
      </c>
      <c r="M2009" s="333"/>
      <c r="N2009" s="333"/>
      <c r="O2009" s="164" t="s">
        <v>6082</v>
      </c>
    </row>
    <row r="2010" spans="1:15">
      <c r="A2010" s="164"/>
      <c r="B2010" s="164"/>
      <c r="C2010" s="164"/>
      <c r="D2010" s="164"/>
      <c r="E2010" s="164"/>
      <c r="F2010" s="164"/>
      <c r="G2010" s="164"/>
      <c r="H2010" s="164"/>
      <c r="I2010" s="164"/>
      <c r="J2010" s="164"/>
      <c r="K2010" s="164"/>
      <c r="L2010" s="333" t="s">
        <v>1900</v>
      </c>
      <c r="M2010" s="333"/>
      <c r="N2010" s="333"/>
      <c r="O2010" s="164" t="s">
        <v>6083</v>
      </c>
    </row>
    <row r="2011" spans="1:15">
      <c r="A2011" s="164"/>
      <c r="B2011" s="164"/>
      <c r="C2011" s="164"/>
      <c r="D2011" s="164"/>
      <c r="E2011" s="164"/>
      <c r="F2011" s="164"/>
      <c r="G2011" s="164"/>
      <c r="H2011" s="164"/>
      <c r="I2011" s="164"/>
      <c r="J2011" s="164"/>
      <c r="K2011" s="164"/>
      <c r="L2011" s="333" t="s">
        <v>6084</v>
      </c>
      <c r="M2011" s="333"/>
      <c r="N2011" s="333"/>
      <c r="O2011" s="164" t="s">
        <v>6079</v>
      </c>
    </row>
    <row r="2012" spans="1:15">
      <c r="A2012" s="164"/>
      <c r="B2012" s="164"/>
      <c r="C2012" s="164"/>
      <c r="D2012" s="164"/>
      <c r="E2012" s="164"/>
      <c r="F2012" s="164"/>
      <c r="G2012" s="164"/>
      <c r="H2012" s="164"/>
      <c r="I2012" s="164"/>
      <c r="J2012" s="164"/>
      <c r="K2012" s="164"/>
      <c r="L2012" s="333" t="s">
        <v>6085</v>
      </c>
      <c r="M2012" s="333"/>
      <c r="N2012" s="333"/>
      <c r="O2012" s="164" t="s">
        <v>6079</v>
      </c>
    </row>
    <row r="2013" spans="1:15" ht="26.4">
      <c r="A2013" s="164"/>
      <c r="B2013" s="164"/>
      <c r="C2013" s="164"/>
      <c r="D2013" s="164"/>
      <c r="E2013" s="164"/>
      <c r="F2013" s="164"/>
      <c r="G2013" s="164"/>
      <c r="H2013" s="164"/>
      <c r="I2013" s="164"/>
      <c r="J2013" s="164"/>
      <c r="K2013" s="164"/>
      <c r="L2013" s="333" t="s">
        <v>1311</v>
      </c>
      <c r="M2013" s="333"/>
      <c r="N2013" s="333"/>
      <c r="O2013" s="164" t="s">
        <v>6086</v>
      </c>
    </row>
    <row r="2014" spans="1:15" ht="26.4">
      <c r="A2014" s="164"/>
      <c r="B2014" s="164"/>
      <c r="C2014" s="164"/>
      <c r="D2014" s="164"/>
      <c r="E2014" s="164"/>
      <c r="F2014" s="164"/>
      <c r="G2014" s="164"/>
      <c r="H2014" s="164"/>
      <c r="I2014" s="164"/>
      <c r="J2014" s="164"/>
      <c r="K2014" s="164"/>
      <c r="L2014" s="333" t="s">
        <v>1103</v>
      </c>
      <c r="M2014" s="333"/>
      <c r="N2014" s="333"/>
      <c r="O2014" s="164" t="s">
        <v>6087</v>
      </c>
    </row>
    <row r="2015" spans="1:15">
      <c r="A2015" s="163"/>
      <c r="B2015" s="163"/>
      <c r="C2015" s="163"/>
      <c r="D2015" s="163"/>
      <c r="E2015" s="163"/>
      <c r="F2015" s="163"/>
      <c r="G2015" s="163"/>
      <c r="H2015" s="163"/>
      <c r="I2015" s="163"/>
      <c r="J2015" s="163"/>
      <c r="K2015" s="163"/>
      <c r="L2015" s="163"/>
      <c r="M2015" s="163"/>
      <c r="N2015" s="163"/>
      <c r="O2015" s="163"/>
    </row>
    <row r="2016" spans="1:15">
      <c r="A2016" s="330"/>
      <c r="B2016" s="330"/>
      <c r="C2016" s="330"/>
      <c r="D2016" s="165"/>
      <c r="E2016" s="166"/>
      <c r="F2016" s="166"/>
      <c r="G2016" s="166"/>
      <c r="H2016" s="166"/>
      <c r="I2016" s="166"/>
      <c r="J2016" s="166"/>
      <c r="K2016" s="331" t="s">
        <v>6088</v>
      </c>
      <c r="L2016" s="330"/>
      <c r="M2016" s="332">
        <v>329522414.56999999</v>
      </c>
      <c r="N2016" s="330"/>
      <c r="O2016" s="330"/>
    </row>
    <row r="2017" spans="1:15">
      <c r="A2017" s="330"/>
      <c r="B2017" s="330"/>
      <c r="C2017" s="330"/>
      <c r="D2017" s="165"/>
      <c r="E2017" s="166"/>
      <c r="F2017" s="166"/>
      <c r="G2017" s="166"/>
      <c r="H2017" s="166"/>
      <c r="I2017" s="166"/>
      <c r="J2017" s="166"/>
      <c r="K2017" s="331" t="s">
        <v>6089</v>
      </c>
      <c r="L2017" s="330"/>
      <c r="M2017" s="332">
        <v>56155715.140000001</v>
      </c>
      <c r="N2017" s="330"/>
      <c r="O2017" s="330"/>
    </row>
    <row r="2018" spans="1:15">
      <c r="A2018" s="330"/>
      <c r="B2018" s="330"/>
      <c r="C2018" s="330"/>
      <c r="D2018" s="165"/>
      <c r="E2018" s="166"/>
      <c r="F2018" s="166"/>
      <c r="G2018" s="166"/>
      <c r="H2018" s="166"/>
      <c r="I2018" s="166"/>
      <c r="J2018" s="166"/>
      <c r="K2018" s="331" t="s">
        <v>6090</v>
      </c>
      <c r="L2018" s="330"/>
      <c r="M2018" s="332">
        <v>385678129.70999998</v>
      </c>
      <c r="N2018" s="330"/>
      <c r="O2018" s="330"/>
    </row>
    <row r="2019" spans="1:15" ht="60" customHeight="1">
      <c r="A2019" s="167"/>
      <c r="B2019" s="167"/>
      <c r="C2019" s="167"/>
      <c r="D2019" s="167"/>
      <c r="E2019" s="167"/>
      <c r="F2019" s="167"/>
      <c r="G2019" s="167"/>
      <c r="H2019" s="167"/>
      <c r="I2019" s="167"/>
      <c r="J2019" s="167"/>
      <c r="K2019" s="167"/>
      <c r="L2019" s="167"/>
      <c r="M2019" s="167"/>
      <c r="N2019" s="167"/>
      <c r="O2019" s="167"/>
    </row>
    <row r="2020" spans="1:15" ht="69.900000000000006" customHeight="1">
      <c r="A2020" s="328" t="s">
        <v>6091</v>
      </c>
      <c r="B2020" s="329"/>
      <c r="C2020" s="329"/>
      <c r="D2020" s="329"/>
      <c r="E2020" s="329"/>
      <c r="F2020" s="329"/>
      <c r="G2020" s="329"/>
      <c r="H2020" s="329"/>
      <c r="I2020" s="329"/>
      <c r="J2020" s="329"/>
      <c r="K2020" s="329"/>
      <c r="L2020" s="329"/>
      <c r="M2020" s="329"/>
      <c r="N2020" s="329"/>
      <c r="O2020" s="329"/>
    </row>
  </sheetData>
  <autoFilter ref="A4:O2002"/>
  <mergeCells count="26">
    <mergeCell ref="A3:O3"/>
    <mergeCell ref="E1:G1"/>
    <mergeCell ref="H1:O1"/>
    <mergeCell ref="E2:G2"/>
    <mergeCell ref="H2:O2"/>
    <mergeCell ref="A2016:C2016"/>
    <mergeCell ref="K2016:L2016"/>
    <mergeCell ref="M2016:O2016"/>
    <mergeCell ref="L2004:O2004"/>
    <mergeCell ref="L2005:N2005"/>
    <mergeCell ref="L2006:N2006"/>
    <mergeCell ref="L2007:N2007"/>
    <mergeCell ref="L2008:N2008"/>
    <mergeCell ref="L2009:N2009"/>
    <mergeCell ref="L2010:N2010"/>
    <mergeCell ref="L2011:N2011"/>
    <mergeCell ref="L2012:N2012"/>
    <mergeCell ref="L2013:N2013"/>
    <mergeCell ref="L2014:N2014"/>
    <mergeCell ref="A2020:O2020"/>
    <mergeCell ref="A2017:C2017"/>
    <mergeCell ref="K2017:L2017"/>
    <mergeCell ref="M2017:O2017"/>
    <mergeCell ref="A2018:C2018"/>
    <mergeCell ref="K2018:L2018"/>
    <mergeCell ref="M2018:O2018"/>
  </mergeCells>
  <pageMargins left="0.5" right="0.5" top="1" bottom="1" header="0.5" footer="0.5"/>
  <pageSetup paperSize="9" fitToHeight="0" orientation="landscape"/>
  <headerFooter>
    <oddHeader>&amp;L &amp;CCompanhia do Metropolitano do Distrito Federal - METRÔ/DFCNPJ: 38.070.074/0001-77 &amp;R</oddHeader>
    <oddFooter>&amp;L &amp;CAvenida Jequitibá  - Sul (Águas Claras) - Brasília / DF / tncto@metro.df.gov.br &amp;R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9</vt:i4>
      </vt:variant>
    </vt:vector>
  </HeadingPairs>
  <TitlesOfParts>
    <vt:vector size="17" baseType="lpstr">
      <vt:lpstr>Canteiro de Obras ND </vt:lpstr>
      <vt:lpstr>Tabelas de Referência (SICRO)</vt:lpstr>
      <vt:lpstr>Canteiro de Obras D</vt:lpstr>
      <vt:lpstr>NMO</vt:lpstr>
      <vt:lpstr>M1</vt:lpstr>
      <vt:lpstr>Tabela 53_Centro Oeste ND</vt:lpstr>
      <vt:lpstr>Tabela 53_Centro Oeste D</vt:lpstr>
      <vt:lpstr>Curva ABC de Insumos</vt:lpstr>
      <vt:lpstr>'Canteiro de Obras D'!Area_de_impressao</vt:lpstr>
      <vt:lpstr>'Canteiro de Obras ND '!Area_de_impressao</vt:lpstr>
      <vt:lpstr>'M1'!Area_de_impressao</vt:lpstr>
      <vt:lpstr>NMO!Area_de_impressao</vt:lpstr>
      <vt:lpstr>'Tabela 53_Centro Oeste D'!Area_de_impressao</vt:lpstr>
      <vt:lpstr>'Tabela 53_Centro Oeste ND'!Area_de_impressao</vt:lpstr>
      <vt:lpstr>'Tabelas de Referência (SICRO)'!Area_de_impressao</vt:lpstr>
      <vt:lpstr>'Tabela 53_Centro Oeste D'!Titulos_de_impressao</vt:lpstr>
      <vt:lpstr>'Tabela 53_Centro Oeste ND'!Titulos_de_impressao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joao.isaac</dc:creator>
  <cp:lastModifiedBy>jederson.ribeiro</cp:lastModifiedBy>
  <cp:lastPrinted>2023-05-22T20:14:59Z</cp:lastPrinted>
  <dcterms:created xsi:type="dcterms:W3CDTF">2018-02-22T12:47:45Z</dcterms:created>
  <dcterms:modified xsi:type="dcterms:W3CDTF">2023-08-31T14:18:09Z</dcterms:modified>
</cp:coreProperties>
</file>