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1075" windowHeight="13095"/>
  </bookViews>
  <sheets>
    <sheet name="372244" sheetId="2" r:id="rId1"/>
    <sheet name="Plan1" sheetId="3" r:id="rId2"/>
  </sheets>
  <definedNames>
    <definedName name="_xlnm.Print_Titles" localSheetId="0">'372244'!$1:$8</definedName>
  </definedNames>
  <calcPr calcId="125725"/>
</workbook>
</file>

<file path=xl/calcChain.xml><?xml version="1.0" encoding="utf-8"?>
<calcChain xmlns="http://schemas.openxmlformats.org/spreadsheetml/2006/main">
  <c r="G12" i="2"/>
  <c r="G274"/>
  <c r="G263"/>
  <c r="G264" s="1"/>
  <c r="F18"/>
  <c r="G18" s="1"/>
  <c r="F17"/>
  <c r="G17" s="1"/>
  <c r="G19"/>
  <c r="G20"/>
  <c r="G16"/>
  <c r="G21" l="1"/>
  <c r="G55"/>
  <c r="G56"/>
  <c r="G54"/>
  <c r="G40"/>
  <c r="G39"/>
  <c r="G38"/>
  <c r="G279"/>
  <c r="G269"/>
  <c r="G259"/>
  <c r="G249"/>
  <c r="G239"/>
  <c r="G219"/>
  <c r="G202"/>
  <c r="G187"/>
  <c r="G167"/>
  <c r="G148"/>
  <c r="G128"/>
  <c r="G110"/>
  <c r="G88"/>
  <c r="G30"/>
  <c r="G41" l="1"/>
  <c r="G43" s="1"/>
  <c r="G57"/>
  <c r="G45" l="1"/>
  <c r="G59"/>
  <c r="G61" s="1"/>
</calcChain>
</file>

<file path=xl/sharedStrings.xml><?xml version="1.0" encoding="utf-8"?>
<sst xmlns="http://schemas.openxmlformats.org/spreadsheetml/2006/main" count="622" uniqueCount="154">
  <si>
    <t>OBRA :</t>
  </si>
  <si>
    <t>ORÇAMENTO :</t>
  </si>
  <si>
    <t>M0601065</t>
  </si>
  <si>
    <t>ELABORAÇÃO DE DETALHAMENTO DA SOLUÇÃO TECNOLÓGICA DO FABRICANTE/FORNECEDOR</t>
  </si>
  <si>
    <t>SER.CG</t>
  </si>
  <si>
    <t>UN</t>
  </si>
  <si>
    <t>SE0035</t>
  </si>
  <si>
    <t>EMPRE</t>
  </si>
  <si>
    <t>PREÇO TOTAL (unit.):</t>
  </si>
  <si>
    <t xml:space="preserve">LS(%): </t>
  </si>
  <si>
    <t>BDI(%):</t>
  </si>
  <si>
    <t>ADM(%):</t>
  </si>
  <si>
    <t>TOTAL TAXA:</t>
  </si>
  <si>
    <t>PREÇO TOTAL UNIT. (c/ taxa):</t>
  </si>
  <si>
    <t>ADM.FOT</t>
  </si>
  <si>
    <t>ADMINISTRAÇÃO LOCAL</t>
  </si>
  <si>
    <t>MÊS</t>
  </si>
  <si>
    <t>88326 ADPT</t>
  </si>
  <si>
    <t>VIGIA DIURNO COM ENCARGOS COMPLEMENTARES</t>
  </si>
  <si>
    <t>H</t>
  </si>
  <si>
    <t>88326U</t>
  </si>
  <si>
    <t>VIGIA NOTURNO COM ENCARGOS COMPLEMENTARES</t>
  </si>
  <si>
    <t>93567U</t>
  </si>
  <si>
    <t>ENGENHEIRO CIVIL DE OBRA PLENO COM ENCARGOS COMPLEMENTARES</t>
  </si>
  <si>
    <t>SE0001</t>
  </si>
  <si>
    <t>TAXA DE ART(ANOTAÇÃO DE RESPONSABILIDADE TÉCNICA) DE OBRA ACIMA DE 15.000,01</t>
  </si>
  <si>
    <t>SE0017</t>
  </si>
  <si>
    <t>TAXA DE ART (ANOTAÇÃO DE RESPONSABILIDADE TÉCNICA) DE ENGENHEIRO</t>
  </si>
  <si>
    <t>73847/1 ADPT</t>
  </si>
  <si>
    <t>LOCACAO DE CONTAINER 2,30 X 6,00 M, ALT. 2,50 M, COM 1 SANITARIO, PARA ESCRITORIO, COMPLETO, SEM DIVISORIAS INTERNAS</t>
  </si>
  <si>
    <t>CONTAINER 2,30 X 6,00 M, ALT. 2,50 M, COM 1 SANITARIO, PARA ESCRITORIO, COMPLETO, SEM DIVISORIAS INTERNAS (LOCACAO)</t>
  </si>
  <si>
    <t>MAT.</t>
  </si>
  <si>
    <t>74209/1U</t>
  </si>
  <si>
    <t>PLACA DE OBRA EM CHAPA DE ACO GALVANIZADO</t>
  </si>
  <si>
    <t>M2</t>
  </si>
  <si>
    <t>SARRAFO DE MADEIRA NAO APARELHADA *2,5 X 7* CM, MACARANDUBA, ANGELIM OU EQUIVALENTE DA REGIAO</t>
  </si>
  <si>
    <t>M</t>
  </si>
  <si>
    <t>PECA DE MADEIRA NATIVA / REGIONAL 7,5 X 7,5CM (3X3) NAO APARELHADA (P/FORMA)</t>
  </si>
  <si>
    <t>PREGO DE ACO POLIDO COM CABECA 18 X 30 (2 3/4 X 10)</t>
  </si>
  <si>
    <t>KG</t>
  </si>
  <si>
    <t>88262U</t>
  </si>
  <si>
    <t>CARPINTEIRO DE FORMAS COM ENCARGOS COMPLEMENTARES</t>
  </si>
  <si>
    <t>88316U</t>
  </si>
  <si>
    <t>SERVENTE COM ENCARGOS COMPLEMENTARES</t>
  </si>
  <si>
    <t>94962U</t>
  </si>
  <si>
    <t>CONCRETO MAGRO PARA LASTRO, TRAÇO 1:4,5:4,5 (CIMENTO/ AREIA MÉDIA/ BRITA 1) - PREPARO MECÂNICO COM BETONEIRA 400 L. AF_07/2016</t>
  </si>
  <si>
    <t>M3</t>
  </si>
  <si>
    <t>92235U</t>
  </si>
  <si>
    <t>FECHAMENTO DE CONSTRUÇÃO TEMPORÁRIA EM CHAPA DE MADEIRA COMPENSADA E=10MM, COM REAPROVEITAMENTO DE 2X.</t>
  </si>
  <si>
    <t>CAL HIDRATADA CH-I PARA ARGAMASSAS</t>
  </si>
  <si>
    <t>CHAPA DE MADEIRA COMPENSADA RESINADA PARA FORMA DE CONCRETO, DE *2,2 X 1,1* M, E = 10 MM</t>
  </si>
  <si>
    <t>PREGO DE ACO POLIDO COM CABECA 18 X 27 (2 1/2 X 10)</t>
  </si>
  <si>
    <t>OLEO DE LINHACA</t>
  </si>
  <si>
    <t>L</t>
  </si>
  <si>
    <t>88310U</t>
  </si>
  <si>
    <t>PINTOR COM ENCARGOS COMPLEMENTARES</t>
  </si>
  <si>
    <t>M1003004</t>
  </si>
  <si>
    <t>LOCAÇÃO DE PLATAFORMA AÉREA ARTICULADA COM CAPACIDADE DE 227 KG, ALCANCE HORIZONTAL MÍNIMO DE 8,00 M</t>
  </si>
  <si>
    <t>IN0125</t>
  </si>
  <si>
    <t>M0303012</t>
  </si>
  <si>
    <t>APOIO DE VIGA METÁLICO CENTRAL TIPO CONSOLE EM PERFIL "I" , W 150X18 DE AÇO LAMINADO E CHAPAS DE AÇO ASTM A36 ESPESSURAS 1/4"; 5/16" E 3/8" ,INCLUSIVE PROCESSO DE GALVANIZAÇÃO POR IMERSÃO A QUENTE E TRANSPORTE VERTICAL COM GUINDASTE.</t>
  </si>
  <si>
    <t>PERFIL "I" DE ACO LAMINADO, "W" 150 X 22,5</t>
  </si>
  <si>
    <t>CHAPA DE ACO GROSSA, ASTM A36, E = 1/4 " (6,35 MM) 49,79 KG/M2</t>
  </si>
  <si>
    <t>CHAPA DE ACO GROSSA, ASTM A36, E = 3/8 " (9,53 MM) 74,69 KG/M2</t>
  </si>
  <si>
    <t>CHAPA DE ACO GROSSA, ASTM A36, E = 1/2 " (12,70 MM) 99,59 KG/M2</t>
  </si>
  <si>
    <t>25.001.000006.MAT</t>
  </si>
  <si>
    <t>Chumbador químico ampola Ø 3/4" x 235 mm</t>
  </si>
  <si>
    <t>6391U</t>
  </si>
  <si>
    <t>SOLDA TOPO DESCENDENTE CHANFRADA ESPESSURA=1/4" CHAPA/PERFIL/TUBO ACO COM CONVERSOR DIESEL.</t>
  </si>
  <si>
    <t>88240U</t>
  </si>
  <si>
    <t>AJUDANTE DE ESTRUTURA METÁLICA COM ENCARGOS COMPLEMENTARES</t>
  </si>
  <si>
    <t>88278U</t>
  </si>
  <si>
    <t>MONTADOR DE ESTRUTURA METÁLICA COM ENCARGOS COMPLEMENTARES</t>
  </si>
  <si>
    <t>88315U</t>
  </si>
  <si>
    <t>SERRALHEIRO COM ENCARGOS COMPLEMENTARES</t>
  </si>
  <si>
    <t>88317U</t>
  </si>
  <si>
    <t>SOLDADOR COM ENCARGOS COMPLEMENTARES</t>
  </si>
  <si>
    <t>93281U</t>
  </si>
  <si>
    <t>GUINCHO ELÉTRICO DE COLUNA, CAPACIDADE 400 KG, COM MOTO FREIO, MOTOR TRIFÁSICO DE 1,25 CV - CHP DIURNO. AF_03/2016</t>
  </si>
  <si>
    <t>CHP</t>
  </si>
  <si>
    <t>93282U</t>
  </si>
  <si>
    <t>GUINCHO ELÉTRICO DE COLUNA, CAPACIDADE 400 KG, COM MOTO FREIO, MOTOR TRIFÁSICO DE 1,25 CV - CHI DIURNO. AF_03/2016</t>
  </si>
  <si>
    <t>CHI</t>
  </si>
  <si>
    <t>IN0127</t>
  </si>
  <si>
    <t>GALVANIZAÇÃO POR IMERSÃO A QUENTE DE PERFIS DE AÇO LAMINADO</t>
  </si>
  <si>
    <t>M0303013</t>
  </si>
  <si>
    <t>APOIO DE VIGA METÁLICO LATERAL TIPO CONSOLE EM PERFIL "I" , W 150X18 DE AÇO LAMINADO E CHAPAS DE AÇO ASTM A36 ESPESSURAS 1/4"; 5/16" E 3/8" ,INCLUSIVE PROCESSO DE GALVANIZAÇÃO POR IMERSÃO A QUENTE E TRANSPORTE VERTICAL COM GUINDASTE.</t>
  </si>
  <si>
    <t>M0303008</t>
  </si>
  <si>
    <t>FORNECIMENTO E MONTAGEM DE VIGAS METÁLICAS(VIGAS PRINCIPAIS) EM AÇO LAMINADO GALVANIZADO POR PROCESSO DE IMERSÃO A QUENTE, PERFIL "I" W 250X22,3, INCLUSO TRANSPORTE VERTICAL COM GUINDASTE.</t>
  </si>
  <si>
    <t>ARRUELA EM ACO GALVANIZADO, DIAMETRO EXTERNO = 35MM, ESPESSURA = 3MM, DIAMETRO DO FURO= 18MM</t>
  </si>
  <si>
    <t>PERFIL "I" DE ACO LAMINADO, "W" 250 X 32,7</t>
  </si>
  <si>
    <t>PARAFUSO ZINCADO, SEXTAVADO, COM ROSCA INTEIRA, DIAMETRO 5/8", COMPRIMENTO 2 1/4"</t>
  </si>
  <si>
    <t>PORCA ZINCADA, SEXTAVADA, DIAMETRO 5/8"</t>
  </si>
  <si>
    <t>M0303009</t>
  </si>
  <si>
    <t>FORNECIMENTO E MONTAGEM DE VIGAS METÁLICAS(VIGAS SECUNDÁRIAS) EM TUBOS RETANGULARES, DIMENSÕES 100MMX75MM, ESPESSURA 3,35MM, EM AÇO ASTM A36 GALVANIZADO POR PROCESSO DE IMERSÃO A QUENTE, INCLUSO TRANSPORTE VERTICAL COM GUINDASTE.</t>
  </si>
  <si>
    <t>CHAPA DE ACO FINA A QUENTE BITOLA MSG 3/16 ", E = 4,75 MM (38,00 KG/M2)</t>
  </si>
  <si>
    <t>PERFIL "U" ENRIJECIDO DE ACO GALVANIZADO, DOBRADO, 200 X 75 X 25 MM, E = 3,75 MM</t>
  </si>
  <si>
    <t>PARAFUSO, COMUM, ASTM A307, SEXTAVADO, DIAMETRO 1/2" (12,7 MM), COMPRIMENTO 1" (25,4 MM)</t>
  </si>
  <si>
    <t>CENTO</t>
  </si>
  <si>
    <t>PORCA ZINCADA, SEXTAVADA, DIAMETRO 1/2"</t>
  </si>
  <si>
    <t>M0303010</t>
  </si>
  <si>
    <t>FORNECIMENTO E MONTAGEM DE MONTANTES METÁLICOS DE AÇO GALVANIZADO LAMINADO, PERFIL UCR 100X50X17X2,25MM SOBRE VIGAS TUBULARES, PARA APOIO DOS PAINÉIS FOTOVOLTÁICOS , INCLUSO TRANSPORTE VERTICAL COM GUINDASTE.</t>
  </si>
  <si>
    <t>CANTONEIRA DE ACO, COM ABAS IGUAIS, DE (2"X3/16")</t>
  </si>
  <si>
    <t>PERFIL "U" ENRIJECIDO DE ACO GALVANIZADO, DOBRADO, 150 X 60 X 20 MM, E = 3,00 MM</t>
  </si>
  <si>
    <t>M0303011</t>
  </si>
  <si>
    <t>EXECUÇÃO E INSTALAÇÃO DE PASSARELA METÁLICA COMPOSTA POR CANTONEIRAS LAMINADAS EM AÇO ESTRUTURAL ASTM A36, DIMENSÕES 3" X 3" X ¼" , PISO EM CHAPA DE METAL EXPANDIDO GME-4, MALHA LOSANGULAR 34X133, ESPESSURA 4,75MM, INCLUSO TRANSPORTE VERTICAL COM GUINDASTE.</t>
  </si>
  <si>
    <t>CANTONEIRA ACO ABAS IGUAIS (QUALQUER BITOLA), ESPESSURA ENTRE 1/8" E 1/4"</t>
  </si>
  <si>
    <t>CANTONEIRA DE ACO 3 " X 3 " X 1/4 "</t>
  </si>
  <si>
    <t>IN0126</t>
  </si>
  <si>
    <t>CHAPA EXPANDIDA GME4 EM AÇO CARBONO</t>
  </si>
  <si>
    <t>M0303014</t>
  </si>
  <si>
    <t>ESCADA TIPO MARINHEIRO, ESTRUTURA EM CANTONEIRA DE AÇO 2 1/2" E=1/4"; DEGRAUS EM TUBO DE AÇO GALVANIZADO 3/4" A CADA 300MM; INCLUSIVE GUARDA CORPO EM BARRA CHATA 2" E=1/4".</t>
  </si>
  <si>
    <t>FERRO CHATO 4" X 3/4"</t>
  </si>
  <si>
    <t>BARRA DE FERRO RETANGULAR, BARRA CHATA, 2" X 1/4" (L X E), 2,53 KG/M</t>
  </si>
  <si>
    <t>CANTONEIRA FERRO GALVANIZADO DE ABAS IGUAIS, 2" X 3/8" (L X E), 6,9 KG/M</t>
  </si>
  <si>
    <t>TUBO ACO GALVANIZADO COM COSTURA, CLASSE MEDIA, DN 3/4", E = *2,65* MM, PESO *1,58* KG/M (NBR 5580)</t>
  </si>
  <si>
    <t>M339</t>
  </si>
  <si>
    <t>Cantoneira ferro 2 1/2"x2 1/2"x3/8"</t>
  </si>
  <si>
    <t>M0401083</t>
  </si>
  <si>
    <t>GUARDA-CORPO METÁLICO EM CANTONEIRA LAMINADA, AÇO ESTRUTURAL ASTM A36, BITOLA 2" ESPESSURA 1/8"</t>
  </si>
  <si>
    <t>BARRA DE FERRO RETANGULAR, BARRA CHATA (QUALQUER DIMENSAO)</t>
  </si>
  <si>
    <t>M0601059</t>
  </si>
  <si>
    <t>FORNECIMENTO, MONTAGEM E INSTALAÇÃO DO SISTEMA DE ENERGIA SOLAR FOTOVOLTÁICO COM DEMANDA DE 185 KWP, A SER CONECTADO NO QGBT (PNCACC), TIPO ON-GRID, COMPOSTO DE MÓDULOS FOTOVOLTÁICOS, INFRAESTRUTURA DE FIXAÇÃO EM ALUMÍNIO PARA SESFV, ATERRAMENTO, CABOS DE LIGAÇÃO E ACESSÓRIOS, INVERSORES DE FREQUÊNCIA TRIFÁSICO DE 150 KW, QUADRO CC, QUADRO DE PARALELISMO, INCLUINDO OS CABOS DE LIGAÇÃO E ACESSÓRIOS</t>
  </si>
  <si>
    <t>SE0029</t>
  </si>
  <si>
    <t>M0601060</t>
  </si>
  <si>
    <t>CONFIGURAÇÃO DO SISTEMA DE SUPERVISÃO E AQUISIÇÃO DE DADOS - SCADA</t>
  </si>
  <si>
    <t>SE0030</t>
  </si>
  <si>
    <t>M0601061</t>
  </si>
  <si>
    <t>CONFIGURAÇÃO DO SERVIDOR DE DADOS</t>
  </si>
  <si>
    <t>SE0031</t>
  </si>
  <si>
    <t>M0601062</t>
  </si>
  <si>
    <t>REALIZAÇÃO DOS TESTES E COMISSIONAMENTO DO SISTEMA DE ENERGIA FOTOVOLTAICO E DO SCADA</t>
  </si>
  <si>
    <t>SE0032</t>
  </si>
  <si>
    <t>M0601066</t>
  </si>
  <si>
    <t>ELABORAÇÃO DE CADASTRO COMO EXECUTADO (AS BUILT)</t>
  </si>
  <si>
    <t>SE0036</t>
  </si>
  <si>
    <t>M0601063</t>
  </si>
  <si>
    <t>REALIZAÇÃO DO TREINAMENTO</t>
  </si>
  <si>
    <t>SE0033</t>
  </si>
  <si>
    <t>M0601064</t>
  </si>
  <si>
    <t>OPERAÇÃO ASSISTIDA DO SESFV</t>
  </si>
  <si>
    <t>SE0034</t>
  </si>
  <si>
    <t>PLACA DE OBRA (PARA CONSTRUCAO CIVIL) EM CHAPA GALVANIZADA *Nº 22*, DE *2,0 X 1,125* M.</t>
  </si>
  <si>
    <t>Termo de Referência para contratação de Empresa visando Aquisição de Equipamentos com Montagem e Instalação de Sistema de Energia Solar Fotovoltaica</t>
  </si>
  <si>
    <t xml:space="preserve">ENERGIA SOLAR FOTOVOLTAICA EST. 32 </t>
  </si>
  <si>
    <r>
      <t xml:space="preserve">BDI: </t>
    </r>
    <r>
      <rPr>
        <sz val="10"/>
        <color rgb="FF000000"/>
        <rFont val="Verdana"/>
        <family val="2"/>
      </rPr>
      <t>24,20%</t>
    </r>
  </si>
  <si>
    <t>ENCARGOS SOCIAIS:</t>
  </si>
  <si>
    <t>DATA-BASE:</t>
  </si>
  <si>
    <t>DEZ/17</t>
  </si>
  <si>
    <t>85,16% (HORA)  49,49% (MÊS)</t>
  </si>
  <si>
    <r>
      <rPr>
        <b/>
        <i/>
        <sz val="10"/>
        <color rgb="FF000000"/>
        <rFont val="Verdana"/>
        <family val="2"/>
      </rPr>
      <t>OBS:</t>
    </r>
    <r>
      <rPr>
        <i/>
        <sz val="10"/>
        <color rgb="FF000000"/>
        <rFont val="Verdana"/>
        <family val="2"/>
      </rPr>
      <t xml:space="preserve"> LEIS SOCIAIS:  85,16% HORISTAS; 49,49% MENSALISTA; BDI=24,20%</t>
    </r>
  </si>
  <si>
    <r>
      <rPr>
        <b/>
        <sz val="10"/>
        <color rgb="FF000000"/>
        <rFont val="Verdana"/>
        <family val="2"/>
      </rPr>
      <t xml:space="preserve">OBS: </t>
    </r>
    <r>
      <rPr>
        <i/>
        <sz val="10"/>
        <color rgb="FF000000"/>
        <rFont val="Verdana"/>
        <family val="2"/>
      </rPr>
      <t>PREÇO OBTIDO POR MEIO DE  CONSULTA AO MERCADO FORNECEDOR EM DEZEMBRO DE 2017, PORTANTO CONSIDEROU-SE QUE OS VALORES OBTIDOS JÁ CONTEMPLAM LEIS SOCIAIS E BDI</t>
    </r>
  </si>
  <si>
    <t>OR.3/ES.32/Z3.002</t>
  </si>
  <si>
    <t>Parte III - Composição de Preço Unitário Referencial</t>
  </si>
</sst>
</file>

<file path=xl/styles.xml><?xml version="1.0" encoding="utf-8"?>
<styleSheet xmlns="http://schemas.openxmlformats.org/spreadsheetml/2006/main">
  <numFmts count="2">
    <numFmt numFmtId="164" formatCode="#,##0.000000000"/>
    <numFmt numFmtId="165" formatCode="0.0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i/>
      <sz val="10"/>
      <color rgb="FF000000"/>
      <name val="Verdana"/>
      <family val="2"/>
    </font>
    <font>
      <b/>
      <sz val="14"/>
      <color rgb="FF000000"/>
      <name val="Arial"/>
      <family val="2"/>
    </font>
    <font>
      <b/>
      <sz val="12"/>
      <color rgb="FF000000"/>
      <name val="Verdana"/>
      <family val="2"/>
    </font>
    <font>
      <i/>
      <sz val="10"/>
      <color rgb="FF00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6E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4" fontId="18" fillId="34" borderId="12" xfId="0" applyNumberFormat="1" applyFont="1" applyFill="1" applyBorder="1" applyAlignment="1">
      <alignment horizontal="right" vertical="top"/>
    </xf>
    <xf numFmtId="0" fontId="19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right" vertical="top" wrapText="1"/>
    </xf>
    <xf numFmtId="4" fontId="19" fillId="0" borderId="11" xfId="0" applyNumberFormat="1" applyFont="1" applyBorder="1" applyAlignment="1">
      <alignment horizontal="right" vertical="top" wrapText="1"/>
    </xf>
    <xf numFmtId="4" fontId="19" fillId="0" borderId="12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4" fontId="19" fillId="33" borderId="12" xfId="0" applyNumberFormat="1" applyFont="1" applyFill="1" applyBorder="1" applyAlignment="1">
      <alignment horizontal="right" vertical="top"/>
    </xf>
    <xf numFmtId="164" fontId="19" fillId="0" borderId="0" xfId="0" applyNumberFormat="1" applyFont="1"/>
    <xf numFmtId="4" fontId="19" fillId="0" borderId="0" xfId="0" applyNumberFormat="1" applyFont="1"/>
    <xf numFmtId="165" fontId="19" fillId="0" borderId="0" xfId="0" applyNumberFormat="1" applyFont="1"/>
    <xf numFmtId="4" fontId="20" fillId="0" borderId="16" xfId="0" applyNumberFormat="1" applyFont="1" applyBorder="1" applyAlignment="1">
      <alignment wrapText="1"/>
    </xf>
    <xf numFmtId="0" fontId="21" fillId="0" borderId="19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18" fillId="35" borderId="16" xfId="0" applyFont="1" applyFill="1" applyBorder="1" applyAlignment="1">
      <alignment horizontal="right"/>
    </xf>
    <xf numFmtId="0" fontId="19" fillId="35" borderId="17" xfId="0" applyFont="1" applyFill="1" applyBorder="1"/>
    <xf numFmtId="0" fontId="18" fillId="35" borderId="17" xfId="0" applyFont="1" applyFill="1" applyBorder="1"/>
    <xf numFmtId="0" fontId="18" fillId="35" borderId="18" xfId="0" applyFont="1" applyFill="1" applyBorder="1"/>
    <xf numFmtId="0" fontId="18" fillId="35" borderId="19" xfId="0" applyFont="1" applyFill="1" applyBorder="1" applyAlignment="1">
      <alignment horizontal="right"/>
    </xf>
    <xf numFmtId="0" fontId="19" fillId="35" borderId="0" xfId="0" applyFont="1" applyFill="1" applyBorder="1"/>
    <xf numFmtId="0" fontId="18" fillId="35" borderId="0" xfId="0" applyFont="1" applyFill="1" applyBorder="1"/>
    <xf numFmtId="0" fontId="18" fillId="35" borderId="20" xfId="0" applyFont="1" applyFill="1" applyBorder="1"/>
    <xf numFmtId="0" fontId="18" fillId="35" borderId="21" xfId="0" applyFont="1" applyFill="1" applyBorder="1" applyAlignment="1">
      <alignment horizontal="right"/>
    </xf>
    <xf numFmtId="49" fontId="19" fillId="35" borderId="22" xfId="0" applyNumberFormat="1" applyFont="1" applyFill="1" applyBorder="1" applyAlignment="1">
      <alignment horizontal="left"/>
    </xf>
    <xf numFmtId="0" fontId="19" fillId="35" borderId="22" xfId="0" applyFont="1" applyFill="1" applyBorder="1"/>
    <xf numFmtId="0" fontId="18" fillId="35" borderId="22" xfId="0" applyFont="1" applyFill="1" applyBorder="1"/>
    <xf numFmtId="0" fontId="18" fillId="35" borderId="23" xfId="0" applyFont="1" applyFill="1" applyBorder="1"/>
    <xf numFmtId="4" fontId="22" fillId="0" borderId="0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4" fontId="22" fillId="0" borderId="18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4" fontId="22" fillId="0" borderId="20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23" xfId="0" applyNumberFormat="1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center" vertical="center" wrapText="1"/>
    </xf>
    <xf numFmtId="4" fontId="22" fillId="0" borderId="25" xfId="0" applyNumberFormat="1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27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right" vertical="top"/>
    </xf>
    <xf numFmtId="0" fontId="19" fillId="33" borderId="14" xfId="0" applyFont="1" applyFill="1" applyBorder="1" applyAlignment="1">
      <alignment horizontal="right" vertical="top"/>
    </xf>
    <xf numFmtId="0" fontId="19" fillId="33" borderId="15" xfId="0" applyFont="1" applyFill="1" applyBorder="1" applyAlignment="1">
      <alignment horizontal="right" vertical="top"/>
    </xf>
    <xf numFmtId="0" fontId="19" fillId="33" borderId="10" xfId="0" applyFont="1" applyFill="1" applyBorder="1" applyAlignment="1">
      <alignment horizontal="right" vertical="top"/>
    </xf>
    <xf numFmtId="0" fontId="19" fillId="33" borderId="11" xfId="0" applyFont="1" applyFill="1" applyBorder="1" applyAlignment="1">
      <alignment horizontal="right" vertical="top"/>
    </xf>
    <xf numFmtId="0" fontId="19" fillId="0" borderId="0" xfId="0" applyFont="1" applyAlignment="1">
      <alignment horizontal="center" wrapText="1"/>
    </xf>
    <xf numFmtId="0" fontId="23" fillId="33" borderId="13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1" xfId="0" applyFont="1" applyFill="1" applyBorder="1" applyAlignment="1">
      <alignment horizontal="right" vertical="top" wrapText="1"/>
    </xf>
    <xf numFmtId="0" fontId="19" fillId="33" borderId="12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</xdr:colOff>
      <xdr:row>0</xdr:row>
      <xdr:rowOff>11906</xdr:rowOff>
    </xdr:from>
    <xdr:to>
      <xdr:col>0</xdr:col>
      <xdr:colOff>1214437</xdr:colOff>
      <xdr:row>3</xdr:row>
      <xdr:rowOff>97631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183356"/>
          <a:ext cx="1178719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0"/>
  <sheetViews>
    <sheetView showGridLines="0" tabSelected="1" workbookViewId="0">
      <selection activeCell="M12" sqref="M12"/>
    </sheetView>
  </sheetViews>
  <sheetFormatPr defaultRowHeight="12.75"/>
  <cols>
    <col min="1" max="1" width="20.7109375" style="2" customWidth="1"/>
    <col min="2" max="2" width="47" style="2" customWidth="1"/>
    <col min="3" max="3" width="8.7109375" style="2" bestFit="1" customWidth="1"/>
    <col min="4" max="4" width="10.5703125" style="2" bestFit="1" customWidth="1"/>
    <col min="5" max="5" width="15.5703125" style="13" bestFit="1" customWidth="1"/>
    <col min="6" max="6" width="12.7109375" style="14" bestFit="1" customWidth="1"/>
    <col min="7" max="7" width="20.7109375" style="14" customWidth="1"/>
    <col min="8" max="8" width="0" style="2" hidden="1" customWidth="1"/>
    <col min="9" max="16384" width="9.140625" style="2"/>
  </cols>
  <sheetData>
    <row r="1" spans="1:7" ht="18" customHeight="1">
      <c r="A1" s="16"/>
      <c r="B1" s="33" t="s">
        <v>143</v>
      </c>
      <c r="C1" s="33"/>
      <c r="D1" s="33"/>
      <c r="E1" s="33"/>
      <c r="F1" s="33"/>
      <c r="G1" s="34"/>
    </row>
    <row r="2" spans="1:7" ht="18">
      <c r="A2" s="17"/>
      <c r="B2" s="35"/>
      <c r="C2" s="35"/>
      <c r="D2" s="35"/>
      <c r="E2" s="35"/>
      <c r="F2" s="35"/>
      <c r="G2" s="36"/>
    </row>
    <row r="3" spans="1:7" ht="18">
      <c r="A3" s="17"/>
      <c r="B3" s="35"/>
      <c r="C3" s="35"/>
      <c r="D3" s="35"/>
      <c r="E3" s="35"/>
      <c r="F3" s="35"/>
      <c r="G3" s="36"/>
    </row>
    <row r="4" spans="1:7" ht="12.75" customHeight="1" thickBot="1">
      <c r="A4" s="18"/>
      <c r="B4" s="37"/>
      <c r="C4" s="37"/>
      <c r="D4" s="37"/>
      <c r="E4" s="37"/>
      <c r="F4" s="37"/>
      <c r="G4" s="38"/>
    </row>
    <row r="5" spans="1:7" ht="12.75" customHeight="1">
      <c r="A5" s="19" t="s">
        <v>0</v>
      </c>
      <c r="B5" s="20" t="s">
        <v>144</v>
      </c>
      <c r="C5" s="20"/>
      <c r="D5" s="20"/>
      <c r="E5" s="21" t="s">
        <v>145</v>
      </c>
      <c r="F5" s="21"/>
      <c r="G5" s="22"/>
    </row>
    <row r="6" spans="1:7">
      <c r="A6" s="23" t="s">
        <v>1</v>
      </c>
      <c r="B6" s="24" t="s">
        <v>152</v>
      </c>
      <c r="C6" s="24"/>
      <c r="D6" s="24"/>
      <c r="E6" s="25" t="s">
        <v>146</v>
      </c>
      <c r="F6" s="25"/>
      <c r="G6" s="26"/>
    </row>
    <row r="7" spans="1:7" ht="13.5" thickBot="1">
      <c r="A7" s="27" t="s">
        <v>147</v>
      </c>
      <c r="B7" s="28" t="s">
        <v>148</v>
      </c>
      <c r="C7" s="29"/>
      <c r="D7" s="29"/>
      <c r="E7" s="29" t="s">
        <v>149</v>
      </c>
      <c r="F7" s="30"/>
      <c r="G7" s="31"/>
    </row>
    <row r="8" spans="1:7" ht="15.75" thickBot="1">
      <c r="A8" s="39" t="s">
        <v>153</v>
      </c>
      <c r="B8" s="40"/>
      <c r="C8" s="40"/>
      <c r="D8" s="40"/>
      <c r="E8" s="40"/>
      <c r="F8" s="40"/>
      <c r="G8" s="41"/>
    </row>
    <row r="9" spans="1:7" ht="24" customHeight="1">
      <c r="A9" s="32"/>
      <c r="B9" s="32"/>
      <c r="C9" s="32"/>
      <c r="D9" s="32"/>
      <c r="E9" s="32"/>
      <c r="F9" s="32"/>
      <c r="G9" s="32"/>
    </row>
    <row r="10" spans="1:7" ht="38.25">
      <c r="A10" s="3" t="s">
        <v>2</v>
      </c>
      <c r="B10" s="4" t="s">
        <v>3</v>
      </c>
      <c r="C10" s="5" t="s">
        <v>4</v>
      </c>
      <c r="D10" s="5" t="s">
        <v>5</v>
      </c>
      <c r="E10" s="6"/>
      <c r="F10" s="7"/>
      <c r="G10" s="8"/>
    </row>
    <row r="11" spans="1:7" ht="25.5">
      <c r="A11" s="9" t="s">
        <v>6</v>
      </c>
      <c r="B11" s="10" t="s">
        <v>3</v>
      </c>
      <c r="C11" s="11" t="s">
        <v>7</v>
      </c>
      <c r="D11" s="11" t="s">
        <v>5</v>
      </c>
      <c r="E11" s="6">
        <v>1</v>
      </c>
      <c r="F11" s="7">
        <v>26767.37</v>
      </c>
      <c r="G11" s="8">
        <v>26767.37</v>
      </c>
    </row>
    <row r="12" spans="1:7">
      <c r="A12" s="48" t="s">
        <v>13</v>
      </c>
      <c r="B12" s="49"/>
      <c r="C12" s="49"/>
      <c r="D12" s="49"/>
      <c r="E12" s="49"/>
      <c r="F12" s="49"/>
      <c r="G12" s="1">
        <f>G11</f>
        <v>26767.37</v>
      </c>
    </row>
    <row r="13" spans="1:7" ht="28.5" customHeight="1">
      <c r="A13" s="42" t="s">
        <v>151</v>
      </c>
      <c r="B13" s="43"/>
      <c r="C13" s="43"/>
      <c r="D13" s="43"/>
      <c r="E13" s="43"/>
      <c r="F13" s="43"/>
      <c r="G13" s="44"/>
    </row>
    <row r="14" spans="1:7">
      <c r="A14" s="50"/>
      <c r="B14" s="50"/>
      <c r="C14" s="50"/>
      <c r="D14" s="50"/>
      <c r="E14" s="50"/>
      <c r="F14" s="50"/>
      <c r="G14" s="50"/>
    </row>
    <row r="15" spans="1:7">
      <c r="A15" s="3" t="s">
        <v>14</v>
      </c>
      <c r="B15" s="4" t="s">
        <v>15</v>
      </c>
      <c r="C15" s="5" t="s">
        <v>4</v>
      </c>
      <c r="D15" s="5" t="s">
        <v>16</v>
      </c>
      <c r="E15" s="6"/>
      <c r="F15" s="7"/>
      <c r="G15" s="8"/>
    </row>
    <row r="16" spans="1:7" ht="25.5">
      <c r="A16" s="9" t="s">
        <v>17</v>
      </c>
      <c r="B16" s="10" t="s">
        <v>18</v>
      </c>
      <c r="C16" s="11" t="s">
        <v>4</v>
      </c>
      <c r="D16" s="11" t="s">
        <v>19</v>
      </c>
      <c r="E16" s="6">
        <v>880</v>
      </c>
      <c r="F16" s="7">
        <v>21.28</v>
      </c>
      <c r="G16" s="8">
        <f>E16*F16</f>
        <v>18726.400000000001</v>
      </c>
    </row>
    <row r="17" spans="1:7" ht="25.5">
      <c r="A17" s="9" t="s">
        <v>20</v>
      </c>
      <c r="B17" s="10" t="s">
        <v>21</v>
      </c>
      <c r="C17" s="11" t="s">
        <v>4</v>
      </c>
      <c r="D17" s="11" t="s">
        <v>19</v>
      </c>
      <c r="E17" s="6">
        <v>720</v>
      </c>
      <c r="F17" s="7">
        <f>22.27*1.242</f>
        <v>27.65934</v>
      </c>
      <c r="G17" s="8">
        <f t="shared" ref="G17:G20" si="0">E17*F17</f>
        <v>19914.7248</v>
      </c>
    </row>
    <row r="18" spans="1:7" ht="25.5">
      <c r="A18" s="9" t="s">
        <v>22</v>
      </c>
      <c r="B18" s="10" t="s">
        <v>23</v>
      </c>
      <c r="C18" s="11" t="s">
        <v>4</v>
      </c>
      <c r="D18" s="11" t="s">
        <v>16</v>
      </c>
      <c r="E18" s="6">
        <v>1</v>
      </c>
      <c r="F18" s="7">
        <f>15211.69*1.242</f>
        <v>18892.918980000002</v>
      </c>
      <c r="G18" s="8">
        <f t="shared" si="0"/>
        <v>18892.918980000002</v>
      </c>
    </row>
    <row r="19" spans="1:7" ht="38.25">
      <c r="A19" s="9" t="s">
        <v>24</v>
      </c>
      <c r="B19" s="10" t="s">
        <v>25</v>
      </c>
      <c r="C19" s="11" t="s">
        <v>7</v>
      </c>
      <c r="D19" s="11" t="s">
        <v>5</v>
      </c>
      <c r="E19" s="6">
        <v>1</v>
      </c>
      <c r="F19" s="7">
        <v>266.81</v>
      </c>
      <c r="G19" s="8">
        <f t="shared" si="0"/>
        <v>266.81</v>
      </c>
    </row>
    <row r="20" spans="1:7" ht="25.5">
      <c r="A20" s="9" t="s">
        <v>26</v>
      </c>
      <c r="B20" s="10" t="s">
        <v>27</v>
      </c>
      <c r="C20" s="11" t="s">
        <v>7</v>
      </c>
      <c r="D20" s="11" t="s">
        <v>5</v>
      </c>
      <c r="E20" s="6">
        <v>1</v>
      </c>
      <c r="F20" s="7">
        <v>101.26</v>
      </c>
      <c r="G20" s="8">
        <f t="shared" si="0"/>
        <v>101.26</v>
      </c>
    </row>
    <row r="21" spans="1:7">
      <c r="A21" s="48" t="s">
        <v>13</v>
      </c>
      <c r="B21" s="49"/>
      <c r="C21" s="49"/>
      <c r="D21" s="49"/>
      <c r="E21" s="49"/>
      <c r="F21" s="49"/>
      <c r="G21" s="1">
        <f>SUM(G16:G20)</f>
        <v>57902.113780000007</v>
      </c>
    </row>
    <row r="22" spans="1:7">
      <c r="A22" s="51" t="s">
        <v>150</v>
      </c>
      <c r="B22" s="43"/>
      <c r="C22" s="43"/>
      <c r="D22" s="43"/>
      <c r="E22" s="43"/>
      <c r="F22" s="43"/>
      <c r="G22" s="44"/>
    </row>
    <row r="23" spans="1:7">
      <c r="A23" s="50"/>
      <c r="B23" s="50"/>
      <c r="C23" s="50"/>
      <c r="D23" s="50"/>
      <c r="E23" s="50"/>
      <c r="F23" s="50"/>
      <c r="G23" s="50"/>
    </row>
    <row r="24" spans="1:7" ht="51">
      <c r="A24" s="3" t="s">
        <v>28</v>
      </c>
      <c r="B24" s="4" t="s">
        <v>29</v>
      </c>
      <c r="C24" s="5" t="s">
        <v>4</v>
      </c>
      <c r="D24" s="5" t="s">
        <v>16</v>
      </c>
      <c r="E24" s="6"/>
      <c r="F24" s="7"/>
      <c r="G24" s="8"/>
    </row>
    <row r="25" spans="1:7" ht="38.25">
      <c r="A25" s="9">
        <v>10775</v>
      </c>
      <c r="B25" s="10" t="s">
        <v>30</v>
      </c>
      <c r="C25" s="11" t="s">
        <v>31</v>
      </c>
      <c r="D25" s="11" t="s">
        <v>16</v>
      </c>
      <c r="E25" s="6">
        <v>1</v>
      </c>
      <c r="F25" s="7">
        <v>625</v>
      </c>
      <c r="G25" s="8">
        <v>625</v>
      </c>
    </row>
    <row r="26" spans="1:7">
      <c r="A26" s="48" t="s">
        <v>8</v>
      </c>
      <c r="B26" s="49"/>
      <c r="C26" s="49"/>
      <c r="D26" s="49"/>
      <c r="E26" s="49"/>
      <c r="F26" s="49"/>
      <c r="G26" s="1">
        <v>625</v>
      </c>
    </row>
    <row r="27" spans="1:7">
      <c r="A27" s="48" t="s">
        <v>9</v>
      </c>
      <c r="B27" s="49"/>
      <c r="C27" s="49"/>
      <c r="D27" s="49"/>
      <c r="E27" s="49"/>
      <c r="F27" s="49"/>
      <c r="G27" s="12">
        <v>0</v>
      </c>
    </row>
    <row r="28" spans="1:7">
      <c r="A28" s="48" t="s">
        <v>10</v>
      </c>
      <c r="B28" s="49"/>
      <c r="C28" s="49"/>
      <c r="D28" s="49"/>
      <c r="E28" s="49"/>
      <c r="F28" s="49"/>
      <c r="G28" s="12">
        <v>151.25</v>
      </c>
    </row>
    <row r="29" spans="1:7">
      <c r="A29" s="48" t="s">
        <v>12</v>
      </c>
      <c r="B29" s="49"/>
      <c r="C29" s="49"/>
      <c r="D29" s="49"/>
      <c r="E29" s="49"/>
      <c r="F29" s="49"/>
      <c r="G29" s="12">
        <v>151.25</v>
      </c>
    </row>
    <row r="30" spans="1:7">
      <c r="A30" s="48" t="s">
        <v>13</v>
      </c>
      <c r="B30" s="49"/>
      <c r="C30" s="49"/>
      <c r="D30" s="49"/>
      <c r="E30" s="49"/>
      <c r="F30" s="49"/>
      <c r="G30" s="1">
        <f>G26+G29</f>
        <v>776.25</v>
      </c>
    </row>
    <row r="31" spans="1:7">
      <c r="A31" s="52"/>
      <c r="B31" s="53"/>
      <c r="C31" s="53"/>
      <c r="D31" s="53"/>
      <c r="E31" s="53"/>
      <c r="F31" s="53"/>
      <c r="G31" s="54"/>
    </row>
    <row r="32" spans="1:7">
      <c r="A32" s="50"/>
      <c r="B32" s="50"/>
      <c r="C32" s="50"/>
      <c r="D32" s="50"/>
      <c r="E32" s="50"/>
      <c r="F32" s="50"/>
      <c r="G32" s="50"/>
    </row>
    <row r="33" spans="1:11" ht="25.5">
      <c r="A33" s="3" t="s">
        <v>32</v>
      </c>
      <c r="B33" s="4" t="s">
        <v>33</v>
      </c>
      <c r="C33" s="5" t="s">
        <v>4</v>
      </c>
      <c r="D33" s="5" t="s">
        <v>34</v>
      </c>
      <c r="E33" s="6"/>
      <c r="F33" s="7"/>
      <c r="G33" s="8"/>
    </row>
    <row r="34" spans="1:11" ht="38.25">
      <c r="A34" s="9">
        <v>4417</v>
      </c>
      <c r="B34" s="10" t="s">
        <v>35</v>
      </c>
      <c r="C34" s="11" t="s">
        <v>31</v>
      </c>
      <c r="D34" s="11" t="s">
        <v>36</v>
      </c>
      <c r="E34" s="6">
        <v>1</v>
      </c>
      <c r="F34" s="7">
        <v>3.26</v>
      </c>
      <c r="G34" s="8">
        <v>3.26</v>
      </c>
    </row>
    <row r="35" spans="1:11" ht="25.5">
      <c r="A35" s="9">
        <v>4491</v>
      </c>
      <c r="B35" s="10" t="s">
        <v>37</v>
      </c>
      <c r="C35" s="11" t="s">
        <v>31</v>
      </c>
      <c r="D35" s="11" t="s">
        <v>36</v>
      </c>
      <c r="E35" s="6">
        <v>4</v>
      </c>
      <c r="F35" s="7">
        <v>4.78</v>
      </c>
      <c r="G35" s="8">
        <v>19.12</v>
      </c>
    </row>
    <row r="36" spans="1:11" ht="38.25">
      <c r="A36" s="9">
        <v>4813</v>
      </c>
      <c r="B36" s="10" t="s">
        <v>142</v>
      </c>
      <c r="C36" s="11" t="s">
        <v>31</v>
      </c>
      <c r="D36" s="11" t="s">
        <v>34</v>
      </c>
      <c r="E36" s="6">
        <v>1</v>
      </c>
      <c r="F36" s="7">
        <v>250</v>
      </c>
      <c r="G36" s="8">
        <v>250</v>
      </c>
    </row>
    <row r="37" spans="1:11" ht="25.5">
      <c r="A37" s="9">
        <v>5075</v>
      </c>
      <c r="B37" s="10" t="s">
        <v>38</v>
      </c>
      <c r="C37" s="11" t="s">
        <v>31</v>
      </c>
      <c r="D37" s="11" t="s">
        <v>39</v>
      </c>
      <c r="E37" s="6">
        <v>0.11</v>
      </c>
      <c r="F37" s="7">
        <v>8.31</v>
      </c>
      <c r="G37" s="8">
        <v>0.91</v>
      </c>
    </row>
    <row r="38" spans="1:11" ht="25.5">
      <c r="A38" s="9" t="s">
        <v>40</v>
      </c>
      <c r="B38" s="10" t="s">
        <v>41</v>
      </c>
      <c r="C38" s="11" t="s">
        <v>4</v>
      </c>
      <c r="D38" s="11" t="s">
        <v>19</v>
      </c>
      <c r="E38" s="6">
        <v>1</v>
      </c>
      <c r="F38" s="7">
        <v>10.545</v>
      </c>
      <c r="G38" s="8">
        <f>E38*F38</f>
        <v>10.545</v>
      </c>
    </row>
    <row r="39" spans="1:11">
      <c r="A39" s="9" t="s">
        <v>42</v>
      </c>
      <c r="B39" s="10" t="s">
        <v>43</v>
      </c>
      <c r="C39" s="11" t="s">
        <v>4</v>
      </c>
      <c r="D39" s="11" t="s">
        <v>19</v>
      </c>
      <c r="E39" s="6">
        <v>2</v>
      </c>
      <c r="F39" s="7">
        <v>8.39</v>
      </c>
      <c r="G39" s="8">
        <f>E39*F39</f>
        <v>16.78</v>
      </c>
    </row>
    <row r="40" spans="1:11" ht="51">
      <c r="A40" s="9" t="s">
        <v>44</v>
      </c>
      <c r="B40" s="10" t="s">
        <v>45</v>
      </c>
      <c r="C40" s="11" t="s">
        <v>4</v>
      </c>
      <c r="D40" s="11" t="s">
        <v>46</v>
      </c>
      <c r="E40" s="6">
        <v>0.01</v>
      </c>
      <c r="F40" s="7">
        <v>230.63</v>
      </c>
      <c r="G40" s="8">
        <f>E40*F40</f>
        <v>2.3062999999999998</v>
      </c>
    </row>
    <row r="41" spans="1:11">
      <c r="A41" s="48" t="s">
        <v>8</v>
      </c>
      <c r="B41" s="49"/>
      <c r="C41" s="49"/>
      <c r="D41" s="49"/>
      <c r="E41" s="49"/>
      <c r="F41" s="49"/>
      <c r="G41" s="1">
        <f>SUM(G34:G40)</f>
        <v>302.92130000000003</v>
      </c>
      <c r="K41" s="15"/>
    </row>
    <row r="42" spans="1:11">
      <c r="A42" s="48" t="s">
        <v>9</v>
      </c>
      <c r="B42" s="49"/>
      <c r="C42" s="49"/>
      <c r="D42" s="49"/>
      <c r="E42" s="49"/>
      <c r="F42" s="49"/>
      <c r="G42" s="12">
        <v>17.03</v>
      </c>
    </row>
    <row r="43" spans="1:11">
      <c r="A43" s="48" t="s">
        <v>10</v>
      </c>
      <c r="B43" s="49"/>
      <c r="C43" s="49"/>
      <c r="D43" s="49"/>
      <c r="E43" s="49"/>
      <c r="F43" s="49"/>
      <c r="G43" s="12">
        <f>((G41+G42)*0.242)</f>
        <v>77.428214600000018</v>
      </c>
    </row>
    <row r="44" spans="1:11">
      <c r="A44" s="48" t="s">
        <v>12</v>
      </c>
      <c r="B44" s="49"/>
      <c r="C44" s="49"/>
      <c r="D44" s="49"/>
      <c r="E44" s="49"/>
      <c r="F44" s="49"/>
      <c r="G44" s="12">
        <v>94.089999999999975</v>
      </c>
    </row>
    <row r="45" spans="1:11">
      <c r="A45" s="48" t="s">
        <v>13</v>
      </c>
      <c r="B45" s="49"/>
      <c r="C45" s="49"/>
      <c r="D45" s="49"/>
      <c r="E45" s="49"/>
      <c r="F45" s="49"/>
      <c r="G45" s="1">
        <f>SUM(G41:G43)</f>
        <v>397.37951460000011</v>
      </c>
    </row>
    <row r="46" spans="1:11">
      <c r="A46" s="52"/>
      <c r="B46" s="53"/>
      <c r="C46" s="53"/>
      <c r="D46" s="53"/>
      <c r="E46" s="53"/>
      <c r="F46" s="53"/>
      <c r="G46" s="54"/>
    </row>
    <row r="47" spans="1:11">
      <c r="A47" s="50"/>
      <c r="B47" s="50"/>
      <c r="C47" s="50"/>
      <c r="D47" s="50"/>
      <c r="E47" s="50"/>
      <c r="F47" s="50"/>
      <c r="G47" s="50"/>
    </row>
    <row r="48" spans="1:11" ht="51">
      <c r="A48" s="3" t="s">
        <v>47</v>
      </c>
      <c r="B48" s="4" t="s">
        <v>48</v>
      </c>
      <c r="C48" s="5" t="s">
        <v>4</v>
      </c>
      <c r="D48" s="5" t="s">
        <v>34</v>
      </c>
      <c r="E48" s="6"/>
      <c r="F48" s="7"/>
      <c r="G48" s="8"/>
    </row>
    <row r="49" spans="1:7">
      <c r="A49" s="9">
        <v>1106</v>
      </c>
      <c r="B49" s="10" t="s">
        <v>49</v>
      </c>
      <c r="C49" s="11" t="s">
        <v>31</v>
      </c>
      <c r="D49" s="11" t="s">
        <v>39</v>
      </c>
      <c r="E49" s="6">
        <v>0.6</v>
      </c>
      <c r="F49" s="7">
        <v>0.6</v>
      </c>
      <c r="G49" s="8">
        <v>0.36</v>
      </c>
    </row>
    <row r="50" spans="1:7" ht="38.25">
      <c r="A50" s="9">
        <v>1350</v>
      </c>
      <c r="B50" s="10" t="s">
        <v>50</v>
      </c>
      <c r="C50" s="11" t="s">
        <v>31</v>
      </c>
      <c r="D50" s="11" t="s">
        <v>5</v>
      </c>
      <c r="E50" s="6">
        <v>0.22727269999999999</v>
      </c>
      <c r="F50" s="7">
        <v>34.450000000000003</v>
      </c>
      <c r="G50" s="8">
        <v>7.83</v>
      </c>
    </row>
    <row r="51" spans="1:7" ht="25.5">
      <c r="A51" s="9">
        <v>4491</v>
      </c>
      <c r="B51" s="10" t="s">
        <v>37</v>
      </c>
      <c r="C51" s="11" t="s">
        <v>31</v>
      </c>
      <c r="D51" s="11" t="s">
        <v>36</v>
      </c>
      <c r="E51" s="6">
        <v>1.58</v>
      </c>
      <c r="F51" s="7">
        <v>4.78</v>
      </c>
      <c r="G51" s="8">
        <v>7.55</v>
      </c>
    </row>
    <row r="52" spans="1:7" ht="25.5">
      <c r="A52" s="9">
        <v>5061</v>
      </c>
      <c r="B52" s="10" t="s">
        <v>51</v>
      </c>
      <c r="C52" s="11" t="s">
        <v>31</v>
      </c>
      <c r="D52" s="11" t="s">
        <v>39</v>
      </c>
      <c r="E52" s="6">
        <v>0.15</v>
      </c>
      <c r="F52" s="7">
        <v>8.17</v>
      </c>
      <c r="G52" s="8">
        <v>1.23</v>
      </c>
    </row>
    <row r="53" spans="1:7">
      <c r="A53" s="9">
        <v>5333</v>
      </c>
      <c r="B53" s="10" t="s">
        <v>52</v>
      </c>
      <c r="C53" s="11" t="s">
        <v>31</v>
      </c>
      <c r="D53" s="11" t="s">
        <v>53</v>
      </c>
      <c r="E53" s="6">
        <v>2.1999999999999999E-2</v>
      </c>
      <c r="F53" s="7">
        <v>14.59</v>
      </c>
      <c r="G53" s="8">
        <v>0.32</v>
      </c>
    </row>
    <row r="54" spans="1:7" ht="25.5">
      <c r="A54" s="9" t="s">
        <v>40</v>
      </c>
      <c r="B54" s="10" t="s">
        <v>41</v>
      </c>
      <c r="C54" s="11" t="s">
        <v>4</v>
      </c>
      <c r="D54" s="11" t="s">
        <v>19</v>
      </c>
      <c r="E54" s="6">
        <v>0.8</v>
      </c>
      <c r="F54" s="7">
        <v>10.55</v>
      </c>
      <c r="G54" s="8">
        <f>E54*F54</f>
        <v>8.4400000000000013</v>
      </c>
    </row>
    <row r="55" spans="1:7">
      <c r="A55" s="9" t="s">
        <v>54</v>
      </c>
      <c r="B55" s="10" t="s">
        <v>55</v>
      </c>
      <c r="C55" s="11" t="s">
        <v>4</v>
      </c>
      <c r="D55" s="11" t="s">
        <v>19</v>
      </c>
      <c r="E55" s="6">
        <v>0.3</v>
      </c>
      <c r="F55" s="7">
        <v>10.64</v>
      </c>
      <c r="G55" s="8">
        <f>E55*F55</f>
        <v>3.1920000000000002</v>
      </c>
    </row>
    <row r="56" spans="1:7">
      <c r="A56" s="9" t="s">
        <v>42</v>
      </c>
      <c r="B56" s="10" t="s">
        <v>43</v>
      </c>
      <c r="C56" s="11" t="s">
        <v>4</v>
      </c>
      <c r="D56" s="11" t="s">
        <v>19</v>
      </c>
      <c r="E56" s="6">
        <v>0.95</v>
      </c>
      <c r="F56" s="7">
        <v>8.39</v>
      </c>
      <c r="G56" s="8">
        <f>E56*F56</f>
        <v>7.9705000000000004</v>
      </c>
    </row>
    <row r="57" spans="1:7">
      <c r="A57" s="48" t="s">
        <v>8</v>
      </c>
      <c r="B57" s="49"/>
      <c r="C57" s="49"/>
      <c r="D57" s="49"/>
      <c r="E57" s="49"/>
      <c r="F57" s="49"/>
      <c r="G57" s="1">
        <f>SUM(G49:G56)</f>
        <v>36.892499999999998</v>
      </c>
    </row>
    <row r="58" spans="1:7">
      <c r="A58" s="48" t="s">
        <v>9</v>
      </c>
      <c r="B58" s="49"/>
      <c r="C58" s="49"/>
      <c r="D58" s="49"/>
      <c r="E58" s="49"/>
      <c r="F58" s="49"/>
      <c r="G58" s="12">
        <v>12.45</v>
      </c>
    </row>
    <row r="59" spans="1:7">
      <c r="A59" s="48" t="s">
        <v>10</v>
      </c>
      <c r="B59" s="49"/>
      <c r="C59" s="49"/>
      <c r="D59" s="49"/>
      <c r="E59" s="49"/>
      <c r="F59" s="49"/>
      <c r="G59" s="12">
        <f>((G57+G58)*0.242)</f>
        <v>11.940885</v>
      </c>
    </row>
    <row r="60" spans="1:7">
      <c r="A60" s="48" t="s">
        <v>12</v>
      </c>
      <c r="B60" s="49"/>
      <c r="C60" s="49"/>
      <c r="D60" s="49"/>
      <c r="E60" s="49"/>
      <c r="F60" s="49"/>
      <c r="G60" s="12">
        <v>23.779999999999994</v>
      </c>
    </row>
    <row r="61" spans="1:7">
      <c r="A61" s="48" t="s">
        <v>13</v>
      </c>
      <c r="B61" s="49"/>
      <c r="C61" s="49"/>
      <c r="D61" s="49"/>
      <c r="E61" s="49"/>
      <c r="F61" s="49"/>
      <c r="G61" s="1">
        <f>SUM(G57:G59)</f>
        <v>61.283385000000003</v>
      </c>
    </row>
    <row r="62" spans="1:7">
      <c r="A62" s="52"/>
      <c r="B62" s="53"/>
      <c r="C62" s="53"/>
      <c r="D62" s="53"/>
      <c r="E62" s="53"/>
      <c r="F62" s="53"/>
      <c r="G62" s="54"/>
    </row>
    <row r="63" spans="1:7">
      <c r="A63" s="50"/>
      <c r="B63" s="50"/>
      <c r="C63" s="50"/>
      <c r="D63" s="50"/>
      <c r="E63" s="50"/>
      <c r="F63" s="50"/>
      <c r="G63" s="50"/>
    </row>
    <row r="64" spans="1:7" ht="38.25">
      <c r="A64" s="3" t="s">
        <v>56</v>
      </c>
      <c r="B64" s="4" t="s">
        <v>57</v>
      </c>
      <c r="C64" s="5" t="s">
        <v>4</v>
      </c>
      <c r="D64" s="5" t="s">
        <v>16</v>
      </c>
      <c r="E64" s="6"/>
      <c r="F64" s="7"/>
      <c r="G64" s="8"/>
    </row>
    <row r="65" spans="1:7" ht="38.25">
      <c r="A65" s="9" t="s">
        <v>58</v>
      </c>
      <c r="B65" s="10" t="s">
        <v>57</v>
      </c>
      <c r="C65" s="11" t="s">
        <v>7</v>
      </c>
      <c r="D65" s="11" t="s">
        <v>16</v>
      </c>
      <c r="E65" s="6">
        <v>1</v>
      </c>
      <c r="F65" s="7">
        <v>4700</v>
      </c>
      <c r="G65" s="8">
        <v>4700</v>
      </c>
    </row>
    <row r="66" spans="1:7">
      <c r="A66" s="48" t="s">
        <v>13</v>
      </c>
      <c r="B66" s="49"/>
      <c r="C66" s="49"/>
      <c r="D66" s="49"/>
      <c r="E66" s="49"/>
      <c r="F66" s="49"/>
      <c r="G66" s="1">
        <v>4700</v>
      </c>
    </row>
    <row r="67" spans="1:7" ht="30.75" customHeight="1">
      <c r="A67" s="42" t="s">
        <v>151</v>
      </c>
      <c r="B67" s="43"/>
      <c r="C67" s="43"/>
      <c r="D67" s="43"/>
      <c r="E67" s="43"/>
      <c r="F67" s="43"/>
      <c r="G67" s="44"/>
    </row>
    <row r="68" spans="1:7">
      <c r="A68" s="50"/>
      <c r="B68" s="50"/>
      <c r="C68" s="50"/>
      <c r="D68" s="50"/>
      <c r="E68" s="50"/>
      <c r="F68" s="50"/>
      <c r="G68" s="50"/>
    </row>
    <row r="69" spans="1:7" ht="89.25">
      <c r="A69" s="3" t="s">
        <v>59</v>
      </c>
      <c r="B69" s="4" t="s">
        <v>60</v>
      </c>
      <c r="C69" s="5" t="s">
        <v>4</v>
      </c>
      <c r="D69" s="5" t="s">
        <v>39</v>
      </c>
      <c r="E69" s="6"/>
      <c r="F69" s="7"/>
      <c r="G69" s="8"/>
    </row>
    <row r="70" spans="1:7">
      <c r="A70" s="9">
        <v>10962</v>
      </c>
      <c r="B70" s="10" t="s">
        <v>61</v>
      </c>
      <c r="C70" s="11" t="s">
        <v>31</v>
      </c>
      <c r="D70" s="11" t="s">
        <v>39</v>
      </c>
      <c r="E70" s="6">
        <v>0.42509999999999998</v>
      </c>
      <c r="F70" s="7">
        <v>4.08</v>
      </c>
      <c r="G70" s="8">
        <v>1.73</v>
      </c>
    </row>
    <row r="71" spans="1:7" ht="25.5">
      <c r="A71" s="9">
        <v>1330</v>
      </c>
      <c r="B71" s="10" t="s">
        <v>62</v>
      </c>
      <c r="C71" s="11" t="s">
        <v>31</v>
      </c>
      <c r="D71" s="11" t="s">
        <v>39</v>
      </c>
      <c r="E71" s="6">
        <v>0.2155</v>
      </c>
      <c r="F71" s="7">
        <v>4.3499999999999996</v>
      </c>
      <c r="G71" s="8">
        <v>0.94</v>
      </c>
    </row>
    <row r="72" spans="1:7" ht="25.5">
      <c r="A72" s="9">
        <v>1332</v>
      </c>
      <c r="B72" s="10" t="s">
        <v>63</v>
      </c>
      <c r="C72" s="11" t="s">
        <v>31</v>
      </c>
      <c r="D72" s="11" t="s">
        <v>39</v>
      </c>
      <c r="E72" s="6">
        <v>0.1384</v>
      </c>
      <c r="F72" s="7">
        <v>4.5199999999999996</v>
      </c>
      <c r="G72" s="8">
        <v>0.63</v>
      </c>
    </row>
    <row r="73" spans="1:7" ht="25.5">
      <c r="A73" s="9">
        <v>1333</v>
      </c>
      <c r="B73" s="10" t="s">
        <v>64</v>
      </c>
      <c r="C73" s="11" t="s">
        <v>31</v>
      </c>
      <c r="D73" s="11" t="s">
        <v>39</v>
      </c>
      <c r="E73" s="6">
        <v>0.221</v>
      </c>
      <c r="F73" s="7">
        <v>4.24</v>
      </c>
      <c r="G73" s="8">
        <v>0.94</v>
      </c>
    </row>
    <row r="74" spans="1:7">
      <c r="A74" s="9" t="s">
        <v>65</v>
      </c>
      <c r="B74" s="10" t="s">
        <v>66</v>
      </c>
      <c r="C74" s="11" t="s">
        <v>31</v>
      </c>
      <c r="D74" s="11" t="s">
        <v>5</v>
      </c>
      <c r="E74" s="6">
        <v>6.0499999999999998E-2</v>
      </c>
      <c r="F74" s="7">
        <v>32.68</v>
      </c>
      <c r="G74" s="8">
        <v>1.98</v>
      </c>
    </row>
    <row r="75" spans="1:7" ht="38.25">
      <c r="A75" s="9" t="s">
        <v>67</v>
      </c>
      <c r="B75" s="10" t="s">
        <v>68</v>
      </c>
      <c r="C75" s="11" t="s">
        <v>4</v>
      </c>
      <c r="D75" s="11" t="s">
        <v>36</v>
      </c>
      <c r="E75" s="6">
        <v>0.19800000000000001</v>
      </c>
      <c r="F75" s="7">
        <v>99.37</v>
      </c>
      <c r="G75" s="8">
        <v>19.670000000000002</v>
      </c>
    </row>
    <row r="76" spans="1:7" ht="25.5">
      <c r="A76" s="9" t="s">
        <v>69</v>
      </c>
      <c r="B76" s="10" t="s">
        <v>70</v>
      </c>
      <c r="C76" s="11" t="s">
        <v>4</v>
      </c>
      <c r="D76" s="11" t="s">
        <v>19</v>
      </c>
      <c r="E76" s="6">
        <v>1.03E-2</v>
      </c>
      <c r="F76" s="7">
        <v>7.74</v>
      </c>
      <c r="G76" s="8">
        <v>0.08</v>
      </c>
    </row>
    <row r="77" spans="1:7" ht="25.5">
      <c r="A77" s="9" t="s">
        <v>71</v>
      </c>
      <c r="B77" s="10" t="s">
        <v>72</v>
      </c>
      <c r="C77" s="11" t="s">
        <v>4</v>
      </c>
      <c r="D77" s="11" t="s">
        <v>19</v>
      </c>
      <c r="E77" s="6">
        <v>5.1500000000000001E-3</v>
      </c>
      <c r="F77" s="7">
        <v>9.17</v>
      </c>
      <c r="G77" s="8">
        <v>0.05</v>
      </c>
    </row>
    <row r="78" spans="1:7" ht="25.5">
      <c r="A78" s="9" t="s">
        <v>73</v>
      </c>
      <c r="B78" s="10" t="s">
        <v>74</v>
      </c>
      <c r="C78" s="11" t="s">
        <v>4</v>
      </c>
      <c r="D78" s="11" t="s">
        <v>19</v>
      </c>
      <c r="E78" s="6">
        <v>7.2099999999999997E-2</v>
      </c>
      <c r="F78" s="7">
        <v>12.15</v>
      </c>
      <c r="G78" s="8">
        <v>0.88</v>
      </c>
    </row>
    <row r="79" spans="1:7">
      <c r="A79" s="9" t="s">
        <v>42</v>
      </c>
      <c r="B79" s="10" t="s">
        <v>43</v>
      </c>
      <c r="C79" s="11" t="s">
        <v>4</v>
      </c>
      <c r="D79" s="11" t="s">
        <v>19</v>
      </c>
      <c r="E79" s="6">
        <v>4.1200000000000001E-2</v>
      </c>
      <c r="F79" s="7">
        <v>12.81</v>
      </c>
      <c r="G79" s="8">
        <v>0.53</v>
      </c>
    </row>
    <row r="80" spans="1:7">
      <c r="A80" s="9" t="s">
        <v>75</v>
      </c>
      <c r="B80" s="10" t="s">
        <v>76</v>
      </c>
      <c r="C80" s="11" t="s">
        <v>4</v>
      </c>
      <c r="D80" s="11" t="s">
        <v>19</v>
      </c>
      <c r="E80" s="6">
        <v>1.03E-2</v>
      </c>
      <c r="F80" s="7">
        <v>12.55</v>
      </c>
      <c r="G80" s="8">
        <v>0.13</v>
      </c>
    </row>
    <row r="81" spans="1:7" ht="38.25">
      <c r="A81" s="9" t="s">
        <v>77</v>
      </c>
      <c r="B81" s="10" t="s">
        <v>78</v>
      </c>
      <c r="C81" s="11" t="s">
        <v>4</v>
      </c>
      <c r="D81" s="11" t="s">
        <v>79</v>
      </c>
      <c r="E81" s="6">
        <v>1.4E-3</v>
      </c>
      <c r="F81" s="7">
        <v>9.24</v>
      </c>
      <c r="G81" s="8">
        <v>0.01</v>
      </c>
    </row>
    <row r="82" spans="1:7" ht="38.25">
      <c r="A82" s="9" t="s">
        <v>80</v>
      </c>
      <c r="B82" s="10" t="s">
        <v>81</v>
      </c>
      <c r="C82" s="11" t="s">
        <v>4</v>
      </c>
      <c r="D82" s="11" t="s">
        <v>82</v>
      </c>
      <c r="E82" s="6">
        <v>6.0000000000000001E-3</v>
      </c>
      <c r="F82" s="7">
        <v>8.5299999999999994</v>
      </c>
      <c r="G82" s="8">
        <v>0.05</v>
      </c>
    </row>
    <row r="83" spans="1:7" ht="25.5">
      <c r="A83" s="9" t="s">
        <v>83</v>
      </c>
      <c r="B83" s="10" t="s">
        <v>84</v>
      </c>
      <c r="C83" s="11" t="s">
        <v>31</v>
      </c>
      <c r="D83" s="11" t="s">
        <v>39</v>
      </c>
      <c r="E83" s="6">
        <v>1</v>
      </c>
      <c r="F83" s="7">
        <v>1.6</v>
      </c>
      <c r="G83" s="8">
        <v>1.6</v>
      </c>
    </row>
    <row r="84" spans="1:7">
      <c r="A84" s="48" t="s">
        <v>8</v>
      </c>
      <c r="B84" s="49"/>
      <c r="C84" s="49"/>
      <c r="D84" s="49"/>
      <c r="E84" s="49"/>
      <c r="F84" s="49"/>
      <c r="G84" s="1">
        <v>29.21</v>
      </c>
    </row>
    <row r="85" spans="1:7">
      <c r="A85" s="48" t="s">
        <v>9</v>
      </c>
      <c r="B85" s="49"/>
      <c r="C85" s="49"/>
      <c r="D85" s="49"/>
      <c r="E85" s="49"/>
      <c r="F85" s="49"/>
      <c r="G85" s="12">
        <v>6.23</v>
      </c>
    </row>
    <row r="86" spans="1:7">
      <c r="A86" s="48" t="s">
        <v>10</v>
      </c>
      <c r="B86" s="49"/>
      <c r="C86" s="49"/>
      <c r="D86" s="49"/>
      <c r="E86" s="49"/>
      <c r="F86" s="49"/>
      <c r="G86" s="12">
        <v>8.5700000002235175</v>
      </c>
    </row>
    <row r="87" spans="1:7">
      <c r="A87" s="48" t="s">
        <v>12</v>
      </c>
      <c r="B87" s="49"/>
      <c r="C87" s="49"/>
      <c r="D87" s="49"/>
      <c r="E87" s="49"/>
      <c r="F87" s="49"/>
      <c r="G87" s="12">
        <v>14.799999999999997</v>
      </c>
    </row>
    <row r="88" spans="1:7">
      <c r="A88" s="48" t="s">
        <v>13</v>
      </c>
      <c r="B88" s="49"/>
      <c r="C88" s="49"/>
      <c r="D88" s="49"/>
      <c r="E88" s="49"/>
      <c r="F88" s="49"/>
      <c r="G88" s="1">
        <f>G84+G87</f>
        <v>44.01</v>
      </c>
    </row>
    <row r="89" spans="1:7">
      <c r="A89" s="52"/>
      <c r="B89" s="53"/>
      <c r="C89" s="53"/>
      <c r="D89" s="53"/>
      <c r="E89" s="53"/>
      <c r="F89" s="53"/>
      <c r="G89" s="54"/>
    </row>
    <row r="90" spans="1:7">
      <c r="A90" s="50"/>
      <c r="B90" s="50"/>
      <c r="C90" s="50"/>
      <c r="D90" s="50"/>
      <c r="E90" s="50"/>
      <c r="F90" s="50"/>
      <c r="G90" s="50"/>
    </row>
    <row r="91" spans="1:7" ht="89.25">
      <c r="A91" s="3" t="s">
        <v>85</v>
      </c>
      <c r="B91" s="4" t="s">
        <v>86</v>
      </c>
      <c r="C91" s="5" t="s">
        <v>4</v>
      </c>
      <c r="D91" s="5" t="s">
        <v>39</v>
      </c>
      <c r="E91" s="6"/>
      <c r="F91" s="7"/>
      <c r="G91" s="8"/>
    </row>
    <row r="92" spans="1:7">
      <c r="A92" s="9">
        <v>10962</v>
      </c>
      <c r="B92" s="10" t="s">
        <v>61</v>
      </c>
      <c r="C92" s="11" t="s">
        <v>31</v>
      </c>
      <c r="D92" s="11" t="s">
        <v>39</v>
      </c>
      <c r="E92" s="6">
        <v>0.4788</v>
      </c>
      <c r="F92" s="7">
        <v>4.08</v>
      </c>
      <c r="G92" s="8">
        <v>1.95</v>
      </c>
    </row>
    <row r="93" spans="1:7" ht="25.5">
      <c r="A93" s="9">
        <v>1330</v>
      </c>
      <c r="B93" s="10" t="s">
        <v>62</v>
      </c>
      <c r="C93" s="11" t="s">
        <v>31</v>
      </c>
      <c r="D93" s="11" t="s">
        <v>39</v>
      </c>
      <c r="E93" s="6">
        <v>0.2036</v>
      </c>
      <c r="F93" s="7">
        <v>4.3499999999999996</v>
      </c>
      <c r="G93" s="8">
        <v>0.89</v>
      </c>
    </row>
    <row r="94" spans="1:7" ht="25.5">
      <c r="A94" s="9">
        <v>1332</v>
      </c>
      <c r="B94" s="10" t="s">
        <v>63</v>
      </c>
      <c r="C94" s="11" t="s">
        <v>31</v>
      </c>
      <c r="D94" s="11" t="s">
        <v>39</v>
      </c>
      <c r="E94" s="6">
        <v>7.7700000000000005E-2</v>
      </c>
      <c r="F94" s="7">
        <v>4.5199999999999996</v>
      </c>
      <c r="G94" s="8">
        <v>0.35</v>
      </c>
    </row>
    <row r="95" spans="1:7" ht="25.5">
      <c r="A95" s="9">
        <v>1333</v>
      </c>
      <c r="B95" s="10" t="s">
        <v>64</v>
      </c>
      <c r="C95" s="11" t="s">
        <v>31</v>
      </c>
      <c r="D95" s="11" t="s">
        <v>39</v>
      </c>
      <c r="E95" s="6">
        <v>0.23980000000000001</v>
      </c>
      <c r="F95" s="7">
        <v>4.24</v>
      </c>
      <c r="G95" s="8">
        <v>1.02</v>
      </c>
    </row>
    <row r="96" spans="1:7">
      <c r="A96" s="9" t="s">
        <v>65</v>
      </c>
      <c r="B96" s="10" t="s">
        <v>66</v>
      </c>
      <c r="C96" s="11" t="s">
        <v>31</v>
      </c>
      <c r="D96" s="11" t="s">
        <v>5</v>
      </c>
      <c r="E96" s="6">
        <v>6.8190000000000001E-2</v>
      </c>
      <c r="F96" s="7">
        <v>32.68</v>
      </c>
      <c r="G96" s="8">
        <v>2.23</v>
      </c>
    </row>
    <row r="97" spans="1:7" ht="38.25">
      <c r="A97" s="9" t="s">
        <v>67</v>
      </c>
      <c r="B97" s="10" t="s">
        <v>68</v>
      </c>
      <c r="C97" s="11" t="s">
        <v>4</v>
      </c>
      <c r="D97" s="11" t="s">
        <v>36</v>
      </c>
      <c r="E97" s="6">
        <v>0.19800000000000001</v>
      </c>
      <c r="F97" s="7">
        <v>99.37</v>
      </c>
      <c r="G97" s="8">
        <v>19.670000000000002</v>
      </c>
    </row>
    <row r="98" spans="1:7" ht="25.5">
      <c r="A98" s="9" t="s">
        <v>69</v>
      </c>
      <c r="B98" s="10" t="s">
        <v>70</v>
      </c>
      <c r="C98" s="11" t="s">
        <v>4</v>
      </c>
      <c r="D98" s="11" t="s">
        <v>19</v>
      </c>
      <c r="E98" s="6">
        <v>1.03E-2</v>
      </c>
      <c r="F98" s="7">
        <v>7.74</v>
      </c>
      <c r="G98" s="8">
        <v>0.08</v>
      </c>
    </row>
    <row r="99" spans="1:7" ht="25.5">
      <c r="A99" s="9" t="s">
        <v>71</v>
      </c>
      <c r="B99" s="10" t="s">
        <v>72</v>
      </c>
      <c r="C99" s="11" t="s">
        <v>4</v>
      </c>
      <c r="D99" s="11" t="s">
        <v>19</v>
      </c>
      <c r="E99" s="6">
        <v>5.1500000000000001E-3</v>
      </c>
      <c r="F99" s="7">
        <v>9.17</v>
      </c>
      <c r="G99" s="8">
        <v>0.05</v>
      </c>
    </row>
    <row r="100" spans="1:7" ht="25.5">
      <c r="A100" s="9" t="s">
        <v>73</v>
      </c>
      <c r="B100" s="10" t="s">
        <v>74</v>
      </c>
      <c r="C100" s="11" t="s">
        <v>4</v>
      </c>
      <c r="D100" s="11" t="s">
        <v>19</v>
      </c>
      <c r="E100" s="6">
        <v>7.2099999999999997E-2</v>
      </c>
      <c r="F100" s="7">
        <v>12.15</v>
      </c>
      <c r="G100" s="8">
        <v>0.88</v>
      </c>
    </row>
    <row r="101" spans="1:7">
      <c r="A101" s="9" t="s">
        <v>42</v>
      </c>
      <c r="B101" s="10" t="s">
        <v>43</v>
      </c>
      <c r="C101" s="11" t="s">
        <v>4</v>
      </c>
      <c r="D101" s="11" t="s">
        <v>19</v>
      </c>
      <c r="E101" s="6">
        <v>4.1200000000000001E-2</v>
      </c>
      <c r="F101" s="7">
        <v>12.81</v>
      </c>
      <c r="G101" s="8">
        <v>0.53</v>
      </c>
    </row>
    <row r="102" spans="1:7">
      <c r="A102" s="9" t="s">
        <v>75</v>
      </c>
      <c r="B102" s="10" t="s">
        <v>76</v>
      </c>
      <c r="C102" s="11" t="s">
        <v>4</v>
      </c>
      <c r="D102" s="11" t="s">
        <v>19</v>
      </c>
      <c r="E102" s="6">
        <v>1.03E-2</v>
      </c>
      <c r="F102" s="7">
        <v>12.55</v>
      </c>
      <c r="G102" s="8">
        <v>0.13</v>
      </c>
    </row>
    <row r="103" spans="1:7" ht="38.25">
      <c r="A103" s="9" t="s">
        <v>77</v>
      </c>
      <c r="B103" s="10" t="s">
        <v>78</v>
      </c>
      <c r="C103" s="11" t="s">
        <v>4</v>
      </c>
      <c r="D103" s="11" t="s">
        <v>79</v>
      </c>
      <c r="E103" s="6">
        <v>1.4E-3</v>
      </c>
      <c r="F103" s="7">
        <v>9.24</v>
      </c>
      <c r="G103" s="8">
        <v>0.01</v>
      </c>
    </row>
    <row r="104" spans="1:7" ht="38.25">
      <c r="A104" s="9" t="s">
        <v>80</v>
      </c>
      <c r="B104" s="10" t="s">
        <v>81</v>
      </c>
      <c r="C104" s="11" t="s">
        <v>4</v>
      </c>
      <c r="D104" s="11" t="s">
        <v>82</v>
      </c>
      <c r="E104" s="6">
        <v>6.0000000000000001E-3</v>
      </c>
      <c r="F104" s="7">
        <v>8.5299999999999994</v>
      </c>
      <c r="G104" s="8">
        <v>0.05</v>
      </c>
    </row>
    <row r="105" spans="1:7" ht="25.5">
      <c r="A105" s="9" t="s">
        <v>83</v>
      </c>
      <c r="B105" s="10" t="s">
        <v>84</v>
      </c>
      <c r="C105" s="11" t="s">
        <v>31</v>
      </c>
      <c r="D105" s="11" t="s">
        <v>39</v>
      </c>
      <c r="E105" s="6">
        <v>1</v>
      </c>
      <c r="F105" s="7">
        <v>1.6</v>
      </c>
      <c r="G105" s="8">
        <v>1.6</v>
      </c>
    </row>
    <row r="106" spans="1:7">
      <c r="A106" s="48" t="s">
        <v>8</v>
      </c>
      <c r="B106" s="49"/>
      <c r="C106" s="49"/>
      <c r="D106" s="49"/>
      <c r="E106" s="49"/>
      <c r="F106" s="49"/>
      <c r="G106" s="1">
        <v>29.43</v>
      </c>
    </row>
    <row r="107" spans="1:7">
      <c r="A107" s="48" t="s">
        <v>9</v>
      </c>
      <c r="B107" s="49"/>
      <c r="C107" s="49"/>
      <c r="D107" s="49"/>
      <c r="E107" s="49"/>
      <c r="F107" s="49"/>
      <c r="G107" s="12">
        <v>6.23</v>
      </c>
    </row>
    <row r="108" spans="1:7">
      <c r="A108" s="48" t="s">
        <v>10</v>
      </c>
      <c r="B108" s="49"/>
      <c r="C108" s="49"/>
      <c r="D108" s="49"/>
      <c r="E108" s="49"/>
      <c r="F108" s="49"/>
      <c r="G108" s="12">
        <v>8.629999999999999</v>
      </c>
    </row>
    <row r="109" spans="1:7">
      <c r="A109" s="48" t="s">
        <v>12</v>
      </c>
      <c r="B109" s="49"/>
      <c r="C109" s="49"/>
      <c r="D109" s="49"/>
      <c r="E109" s="49"/>
      <c r="F109" s="49"/>
      <c r="G109" s="12">
        <v>14.86</v>
      </c>
    </row>
    <row r="110" spans="1:7">
      <c r="A110" s="48" t="s">
        <v>13</v>
      </c>
      <c r="B110" s="49"/>
      <c r="C110" s="49"/>
      <c r="D110" s="49"/>
      <c r="E110" s="49"/>
      <c r="F110" s="49"/>
      <c r="G110" s="1">
        <f>G106+G109</f>
        <v>44.29</v>
      </c>
    </row>
    <row r="111" spans="1:7">
      <c r="A111" s="52"/>
      <c r="B111" s="53"/>
      <c r="C111" s="53"/>
      <c r="D111" s="53"/>
      <c r="E111" s="53"/>
      <c r="F111" s="53"/>
      <c r="G111" s="54"/>
    </row>
    <row r="112" spans="1:7">
      <c r="A112" s="50"/>
      <c r="B112" s="50"/>
      <c r="C112" s="50"/>
      <c r="D112" s="50"/>
      <c r="E112" s="50"/>
      <c r="F112" s="50"/>
      <c r="G112" s="50"/>
    </row>
    <row r="113" spans="1:7" ht="76.5">
      <c r="A113" s="3" t="s">
        <v>87</v>
      </c>
      <c r="B113" s="4" t="s">
        <v>88</v>
      </c>
      <c r="C113" s="5" t="s">
        <v>4</v>
      </c>
      <c r="D113" s="5" t="s">
        <v>39</v>
      </c>
      <c r="E113" s="6"/>
      <c r="F113" s="7"/>
      <c r="G113" s="8"/>
    </row>
    <row r="114" spans="1:7" ht="25.5">
      <c r="A114" s="9">
        <v>1332</v>
      </c>
      <c r="B114" s="10" t="s">
        <v>63</v>
      </c>
      <c r="C114" s="11" t="s">
        <v>31</v>
      </c>
      <c r="D114" s="11" t="s">
        <v>39</v>
      </c>
      <c r="E114" s="6">
        <v>1.49676E-3</v>
      </c>
      <c r="F114" s="7">
        <v>4.5199999999999996</v>
      </c>
      <c r="G114" s="8">
        <v>0.01</v>
      </c>
    </row>
    <row r="115" spans="1:7" ht="38.25">
      <c r="A115" s="9">
        <v>13348</v>
      </c>
      <c r="B115" s="10" t="s">
        <v>89</v>
      </c>
      <c r="C115" s="11" t="s">
        <v>31</v>
      </c>
      <c r="D115" s="11" t="s">
        <v>5</v>
      </c>
      <c r="E115" s="6">
        <v>4.6899999999999997E-2</v>
      </c>
      <c r="F115" s="7">
        <v>0.55000000000000004</v>
      </c>
      <c r="G115" s="8">
        <v>0.03</v>
      </c>
    </row>
    <row r="116" spans="1:7">
      <c r="A116" s="9">
        <v>34742</v>
      </c>
      <c r="B116" s="10" t="s">
        <v>90</v>
      </c>
      <c r="C116" s="11" t="s">
        <v>31</v>
      </c>
      <c r="D116" s="11" t="s">
        <v>39</v>
      </c>
      <c r="E116" s="6">
        <v>1</v>
      </c>
      <c r="F116" s="7">
        <v>3.83</v>
      </c>
      <c r="G116" s="8">
        <v>3.83</v>
      </c>
    </row>
    <row r="117" spans="1:7" ht="38.25">
      <c r="A117" s="9">
        <v>4331</v>
      </c>
      <c r="B117" s="10" t="s">
        <v>91</v>
      </c>
      <c r="C117" s="11" t="s">
        <v>31</v>
      </c>
      <c r="D117" s="11" t="s">
        <v>5</v>
      </c>
      <c r="E117" s="6">
        <v>4.6899999999999997E-2</v>
      </c>
      <c r="F117" s="7">
        <v>1.66</v>
      </c>
      <c r="G117" s="8">
        <v>0.08</v>
      </c>
    </row>
    <row r="118" spans="1:7">
      <c r="A118" s="9">
        <v>4340</v>
      </c>
      <c r="B118" s="10" t="s">
        <v>92</v>
      </c>
      <c r="C118" s="11" t="s">
        <v>31</v>
      </c>
      <c r="D118" s="11" t="s">
        <v>5</v>
      </c>
      <c r="E118" s="6">
        <v>4.6899999999999997E-2</v>
      </c>
      <c r="F118" s="7">
        <v>0.48</v>
      </c>
      <c r="G118" s="8">
        <v>0.02</v>
      </c>
    </row>
    <row r="119" spans="1:7" ht="25.5">
      <c r="A119" s="9" t="s">
        <v>71</v>
      </c>
      <c r="B119" s="10" t="s">
        <v>72</v>
      </c>
      <c r="C119" s="11" t="s">
        <v>4</v>
      </c>
      <c r="D119" s="11" t="s">
        <v>19</v>
      </c>
      <c r="E119" s="6">
        <v>4.9408000000000001E-2</v>
      </c>
      <c r="F119" s="7">
        <v>9.17</v>
      </c>
      <c r="G119" s="8">
        <v>0.45</v>
      </c>
    </row>
    <row r="120" spans="1:7">
      <c r="A120" s="9" t="s">
        <v>42</v>
      </c>
      <c r="B120" s="10" t="s">
        <v>43</v>
      </c>
      <c r="C120" s="11" t="s">
        <v>4</v>
      </c>
      <c r="D120" s="11" t="s">
        <v>19</v>
      </c>
      <c r="E120" s="6">
        <v>2.4355999999999999E-2</v>
      </c>
      <c r="F120" s="7">
        <v>12.81</v>
      </c>
      <c r="G120" s="8">
        <v>0.31</v>
      </c>
    </row>
    <row r="121" spans="1:7" ht="38.25">
      <c r="A121" s="9" t="s">
        <v>77</v>
      </c>
      <c r="B121" s="10" t="s">
        <v>78</v>
      </c>
      <c r="C121" s="11" t="s">
        <v>4</v>
      </c>
      <c r="D121" s="11" t="s">
        <v>79</v>
      </c>
      <c r="E121" s="6">
        <v>1.554E-3</v>
      </c>
      <c r="F121" s="7">
        <v>9.24</v>
      </c>
      <c r="G121" s="8">
        <v>0.01</v>
      </c>
    </row>
    <row r="122" spans="1:7" ht="38.25">
      <c r="A122" s="9" t="s">
        <v>80</v>
      </c>
      <c r="B122" s="10" t="s">
        <v>81</v>
      </c>
      <c r="C122" s="11" t="s">
        <v>4</v>
      </c>
      <c r="D122" s="11" t="s">
        <v>82</v>
      </c>
      <c r="E122" s="6">
        <v>2.1570000000000001E-3</v>
      </c>
      <c r="F122" s="7">
        <v>8.5299999999999994</v>
      </c>
      <c r="G122" s="8">
        <v>0.02</v>
      </c>
    </row>
    <row r="123" spans="1:7" ht="25.5">
      <c r="A123" s="9" t="s">
        <v>83</v>
      </c>
      <c r="B123" s="10" t="s">
        <v>84</v>
      </c>
      <c r="C123" s="11" t="s">
        <v>31</v>
      </c>
      <c r="D123" s="11" t="s">
        <v>39</v>
      </c>
      <c r="E123" s="6">
        <v>1</v>
      </c>
      <c r="F123" s="7">
        <v>1.6</v>
      </c>
      <c r="G123" s="8">
        <v>1.6</v>
      </c>
    </row>
    <row r="124" spans="1:7">
      <c r="A124" s="48" t="s">
        <v>8</v>
      </c>
      <c r="B124" s="49"/>
      <c r="C124" s="49"/>
      <c r="D124" s="49"/>
      <c r="E124" s="49"/>
      <c r="F124" s="49"/>
      <c r="G124" s="1">
        <v>6.36</v>
      </c>
    </row>
    <row r="125" spans="1:7">
      <c r="A125" s="48" t="s">
        <v>9</v>
      </c>
      <c r="B125" s="49"/>
      <c r="C125" s="49"/>
      <c r="D125" s="49"/>
      <c r="E125" s="49"/>
      <c r="F125" s="49"/>
      <c r="G125" s="12">
        <v>0.28000000000000003</v>
      </c>
    </row>
    <row r="126" spans="1:7">
      <c r="A126" s="48" t="s">
        <v>10</v>
      </c>
      <c r="B126" s="49"/>
      <c r="C126" s="49"/>
      <c r="D126" s="49"/>
      <c r="E126" s="49"/>
      <c r="F126" s="49"/>
      <c r="G126" s="12">
        <v>1.6000000002235175</v>
      </c>
    </row>
    <row r="127" spans="1:7">
      <c r="A127" s="48" t="s">
        <v>12</v>
      </c>
      <c r="B127" s="49"/>
      <c r="C127" s="49"/>
      <c r="D127" s="49"/>
      <c r="E127" s="49"/>
      <c r="F127" s="49"/>
      <c r="G127" s="12">
        <v>1.88</v>
      </c>
    </row>
    <row r="128" spans="1:7">
      <c r="A128" s="48" t="s">
        <v>13</v>
      </c>
      <c r="B128" s="49"/>
      <c r="C128" s="49"/>
      <c r="D128" s="49"/>
      <c r="E128" s="49"/>
      <c r="F128" s="49"/>
      <c r="G128" s="1">
        <f>G124+G127</f>
        <v>8.24</v>
      </c>
    </row>
    <row r="129" spans="1:7">
      <c r="A129" s="52"/>
      <c r="B129" s="53"/>
      <c r="C129" s="53"/>
      <c r="D129" s="53"/>
      <c r="E129" s="53"/>
      <c r="F129" s="53"/>
      <c r="G129" s="54"/>
    </row>
    <row r="130" spans="1:7">
      <c r="A130" s="50"/>
      <c r="B130" s="50"/>
      <c r="C130" s="50"/>
      <c r="D130" s="50"/>
      <c r="E130" s="50"/>
      <c r="F130" s="50"/>
      <c r="G130" s="50"/>
    </row>
    <row r="131" spans="1:7" ht="102">
      <c r="A131" s="3" t="s">
        <v>93</v>
      </c>
      <c r="B131" s="4" t="s">
        <v>94</v>
      </c>
      <c r="C131" s="5" t="s">
        <v>4</v>
      </c>
      <c r="D131" s="5" t="s">
        <v>39</v>
      </c>
      <c r="E131" s="6"/>
      <c r="F131" s="7"/>
      <c r="G131" s="8"/>
    </row>
    <row r="132" spans="1:7" ht="25.5">
      <c r="A132" s="9">
        <v>1319</v>
      </c>
      <c r="B132" s="10" t="s">
        <v>95</v>
      </c>
      <c r="C132" s="11" t="s">
        <v>31</v>
      </c>
      <c r="D132" s="11" t="s">
        <v>39</v>
      </c>
      <c r="E132" s="6">
        <v>2.0156E-2</v>
      </c>
      <c r="F132" s="7">
        <v>4.22</v>
      </c>
      <c r="G132" s="8">
        <v>0.09</v>
      </c>
    </row>
    <row r="133" spans="1:7" ht="25.5">
      <c r="A133" s="9">
        <v>1330</v>
      </c>
      <c r="B133" s="10" t="s">
        <v>62</v>
      </c>
      <c r="C133" s="11" t="s">
        <v>31</v>
      </c>
      <c r="D133" s="11" t="s">
        <v>39</v>
      </c>
      <c r="E133" s="6">
        <v>5.6099999999999997E-2</v>
      </c>
      <c r="F133" s="7">
        <v>4.3499999999999996</v>
      </c>
      <c r="G133" s="8">
        <v>0.24</v>
      </c>
    </row>
    <row r="134" spans="1:7" ht="38.25">
      <c r="A134" s="9">
        <v>13348</v>
      </c>
      <c r="B134" s="10" t="s">
        <v>89</v>
      </c>
      <c r="C134" s="11" t="s">
        <v>31</v>
      </c>
      <c r="D134" s="11" t="s">
        <v>5</v>
      </c>
      <c r="E134" s="6">
        <v>0.41830000000000001</v>
      </c>
      <c r="F134" s="7">
        <v>0.55000000000000004</v>
      </c>
      <c r="G134" s="8">
        <v>0.23</v>
      </c>
    </row>
    <row r="135" spans="1:7" ht="25.5">
      <c r="A135" s="9">
        <v>40537</v>
      </c>
      <c r="B135" s="10" t="s">
        <v>96</v>
      </c>
      <c r="C135" s="11" t="s">
        <v>31</v>
      </c>
      <c r="D135" s="11" t="s">
        <v>39</v>
      </c>
      <c r="E135" s="6">
        <v>1</v>
      </c>
      <c r="F135" s="7">
        <v>4.2300000000000004</v>
      </c>
      <c r="G135" s="8">
        <v>4.2300000000000004</v>
      </c>
    </row>
    <row r="136" spans="1:7" ht="38.25">
      <c r="A136" s="9">
        <v>40549</v>
      </c>
      <c r="B136" s="10" t="s">
        <v>97</v>
      </c>
      <c r="C136" s="11" t="s">
        <v>31</v>
      </c>
      <c r="D136" s="11" t="s">
        <v>98</v>
      </c>
      <c r="E136" s="6">
        <v>4.1830000000000001E-3</v>
      </c>
      <c r="F136" s="7">
        <v>75.39</v>
      </c>
      <c r="G136" s="8">
        <v>0.32</v>
      </c>
    </row>
    <row r="137" spans="1:7">
      <c r="A137" s="9">
        <v>4339</v>
      </c>
      <c r="B137" s="10" t="s">
        <v>99</v>
      </c>
      <c r="C137" s="11" t="s">
        <v>31</v>
      </c>
      <c r="D137" s="11" t="s">
        <v>5</v>
      </c>
      <c r="E137" s="6">
        <v>0.41830000000000001</v>
      </c>
      <c r="F137" s="7">
        <v>0.22</v>
      </c>
      <c r="G137" s="8">
        <v>0.09</v>
      </c>
    </row>
    <row r="138" spans="1:7" ht="38.25">
      <c r="A138" s="9" t="s">
        <v>67</v>
      </c>
      <c r="B138" s="10" t="s">
        <v>68</v>
      </c>
      <c r="C138" s="11" t="s">
        <v>4</v>
      </c>
      <c r="D138" s="11" t="s">
        <v>36</v>
      </c>
      <c r="E138" s="6">
        <v>6.0000000000000001E-3</v>
      </c>
      <c r="F138" s="7">
        <v>99.37</v>
      </c>
      <c r="G138" s="8">
        <v>0.6</v>
      </c>
    </row>
    <row r="139" spans="1:7" ht="25.5">
      <c r="A139" s="9" t="s">
        <v>71</v>
      </c>
      <c r="B139" s="10" t="s">
        <v>72</v>
      </c>
      <c r="C139" s="11" t="s">
        <v>4</v>
      </c>
      <c r="D139" s="11" t="s">
        <v>19</v>
      </c>
      <c r="E139" s="6">
        <v>4.9408000000000001E-2</v>
      </c>
      <c r="F139" s="7">
        <v>9.17</v>
      </c>
      <c r="G139" s="8">
        <v>0.45</v>
      </c>
    </row>
    <row r="140" spans="1:7">
      <c r="A140" s="9" t="s">
        <v>42</v>
      </c>
      <c r="B140" s="10" t="s">
        <v>43</v>
      </c>
      <c r="C140" s="11" t="s">
        <v>4</v>
      </c>
      <c r="D140" s="11" t="s">
        <v>19</v>
      </c>
      <c r="E140" s="6">
        <v>2.4355999999999999E-2</v>
      </c>
      <c r="F140" s="7">
        <v>12.81</v>
      </c>
      <c r="G140" s="8">
        <v>0.31</v>
      </c>
    </row>
    <row r="141" spans="1:7" ht="38.25">
      <c r="A141" s="9" t="s">
        <v>77</v>
      </c>
      <c r="B141" s="10" t="s">
        <v>78</v>
      </c>
      <c r="C141" s="11" t="s">
        <v>4</v>
      </c>
      <c r="D141" s="11" t="s">
        <v>79</v>
      </c>
      <c r="E141" s="6">
        <v>1.554E-3</v>
      </c>
      <c r="F141" s="7">
        <v>9.24</v>
      </c>
      <c r="G141" s="8">
        <v>0.01</v>
      </c>
    </row>
    <row r="142" spans="1:7" ht="38.25">
      <c r="A142" s="9" t="s">
        <v>80</v>
      </c>
      <c r="B142" s="10" t="s">
        <v>81</v>
      </c>
      <c r="C142" s="11" t="s">
        <v>4</v>
      </c>
      <c r="D142" s="11" t="s">
        <v>82</v>
      </c>
      <c r="E142" s="6">
        <v>2.1570000000000001E-3</v>
      </c>
      <c r="F142" s="7">
        <v>8.5299999999999994</v>
      </c>
      <c r="G142" s="8">
        <v>0.02</v>
      </c>
    </row>
    <row r="143" spans="1:7" ht="25.5">
      <c r="A143" s="9" t="s">
        <v>83</v>
      </c>
      <c r="B143" s="10" t="s">
        <v>84</v>
      </c>
      <c r="C143" s="11" t="s">
        <v>31</v>
      </c>
      <c r="D143" s="11" t="s">
        <v>39</v>
      </c>
      <c r="E143" s="6">
        <v>1</v>
      </c>
      <c r="F143" s="7">
        <v>1.6</v>
      </c>
      <c r="G143" s="8">
        <v>1.6</v>
      </c>
    </row>
    <row r="144" spans="1:7">
      <c r="A144" s="48" t="s">
        <v>8</v>
      </c>
      <c r="B144" s="49"/>
      <c r="C144" s="49"/>
      <c r="D144" s="49"/>
      <c r="E144" s="49"/>
      <c r="F144" s="49"/>
      <c r="G144" s="1">
        <v>8.19</v>
      </c>
    </row>
    <row r="145" spans="1:7">
      <c r="A145" s="48" t="s">
        <v>9</v>
      </c>
      <c r="B145" s="49"/>
      <c r="C145" s="49"/>
      <c r="D145" s="49"/>
      <c r="E145" s="49"/>
      <c r="F145" s="49"/>
      <c r="G145" s="12">
        <v>0.44</v>
      </c>
    </row>
    <row r="146" spans="1:7">
      <c r="A146" s="48" t="s">
        <v>10</v>
      </c>
      <c r="B146" s="49"/>
      <c r="C146" s="49"/>
      <c r="D146" s="49"/>
      <c r="E146" s="49"/>
      <c r="F146" s="49"/>
      <c r="G146" s="12">
        <v>2.0900000000000012</v>
      </c>
    </row>
    <row r="147" spans="1:7">
      <c r="A147" s="48" t="s">
        <v>12</v>
      </c>
      <c r="B147" s="49"/>
      <c r="C147" s="49"/>
      <c r="D147" s="49"/>
      <c r="E147" s="49"/>
      <c r="F147" s="49"/>
      <c r="G147" s="12">
        <v>2.5300000000000011</v>
      </c>
    </row>
    <row r="148" spans="1:7">
      <c r="A148" s="48" t="s">
        <v>13</v>
      </c>
      <c r="B148" s="49"/>
      <c r="C148" s="49"/>
      <c r="D148" s="49"/>
      <c r="E148" s="49"/>
      <c r="F148" s="49"/>
      <c r="G148" s="1">
        <f>G144+G147</f>
        <v>10.72</v>
      </c>
    </row>
    <row r="149" spans="1:7">
      <c r="A149" s="52"/>
      <c r="B149" s="53"/>
      <c r="C149" s="53"/>
      <c r="D149" s="53"/>
      <c r="E149" s="53"/>
      <c r="F149" s="53"/>
      <c r="G149" s="54"/>
    </row>
    <row r="150" spans="1:7">
      <c r="A150" s="50"/>
      <c r="B150" s="50"/>
      <c r="C150" s="50"/>
      <c r="D150" s="50"/>
      <c r="E150" s="50"/>
      <c r="F150" s="50"/>
      <c r="G150" s="50"/>
    </row>
    <row r="151" spans="1:7" ht="89.25">
      <c r="A151" s="3" t="s">
        <v>100</v>
      </c>
      <c r="B151" s="4" t="s">
        <v>101</v>
      </c>
      <c r="C151" s="5" t="s">
        <v>4</v>
      </c>
      <c r="D151" s="5" t="s">
        <v>39</v>
      </c>
      <c r="E151" s="6"/>
      <c r="F151" s="7"/>
      <c r="G151" s="8"/>
    </row>
    <row r="152" spans="1:7" ht="25.5">
      <c r="A152" s="9">
        <v>1330</v>
      </c>
      <c r="B152" s="10" t="s">
        <v>62</v>
      </c>
      <c r="C152" s="11" t="s">
        <v>31</v>
      </c>
      <c r="D152" s="11" t="s">
        <v>39</v>
      </c>
      <c r="E152" s="6">
        <v>7.4999999999999997E-2</v>
      </c>
      <c r="F152" s="7">
        <v>4.3499999999999996</v>
      </c>
      <c r="G152" s="8">
        <v>0.33</v>
      </c>
    </row>
    <row r="153" spans="1:7" ht="38.25">
      <c r="A153" s="9">
        <v>13348</v>
      </c>
      <c r="B153" s="10" t="s">
        <v>89</v>
      </c>
      <c r="C153" s="11" t="s">
        <v>31</v>
      </c>
      <c r="D153" s="11" t="s">
        <v>5</v>
      </c>
      <c r="E153" s="6">
        <v>0.19350000000000001</v>
      </c>
      <c r="F153" s="7">
        <v>0.55000000000000004</v>
      </c>
      <c r="G153" s="8">
        <v>0.11</v>
      </c>
    </row>
    <row r="154" spans="1:7" ht="25.5">
      <c r="A154" s="9">
        <v>13980</v>
      </c>
      <c r="B154" s="10" t="s">
        <v>102</v>
      </c>
      <c r="C154" s="11" t="s">
        <v>31</v>
      </c>
      <c r="D154" s="11" t="s">
        <v>39</v>
      </c>
      <c r="E154" s="6">
        <v>3.5099999999999999E-2</v>
      </c>
      <c r="F154" s="7">
        <v>3.31</v>
      </c>
      <c r="G154" s="8">
        <v>0.12</v>
      </c>
    </row>
    <row r="155" spans="1:7" ht="25.5">
      <c r="A155" s="9">
        <v>40536</v>
      </c>
      <c r="B155" s="10" t="s">
        <v>103</v>
      </c>
      <c r="C155" s="11" t="s">
        <v>31</v>
      </c>
      <c r="D155" s="11" t="s">
        <v>39</v>
      </c>
      <c r="E155" s="6">
        <v>1</v>
      </c>
      <c r="F155" s="7">
        <v>4.2300000000000004</v>
      </c>
      <c r="G155" s="8">
        <v>4.2300000000000004</v>
      </c>
    </row>
    <row r="156" spans="1:7" ht="38.25">
      <c r="A156" s="9">
        <v>40549</v>
      </c>
      <c r="B156" s="10" t="s">
        <v>97</v>
      </c>
      <c r="C156" s="11" t="s">
        <v>31</v>
      </c>
      <c r="D156" s="11" t="s">
        <v>98</v>
      </c>
      <c r="E156" s="6">
        <v>1.9350000000000001E-3</v>
      </c>
      <c r="F156" s="7">
        <v>75.39</v>
      </c>
      <c r="G156" s="8">
        <v>0.15</v>
      </c>
    </row>
    <row r="157" spans="1:7">
      <c r="A157" s="9">
        <v>4339</v>
      </c>
      <c r="B157" s="10" t="s">
        <v>99</v>
      </c>
      <c r="C157" s="11" t="s">
        <v>31</v>
      </c>
      <c r="D157" s="11" t="s">
        <v>5</v>
      </c>
      <c r="E157" s="6">
        <v>0.19350000000000001</v>
      </c>
      <c r="F157" s="7">
        <v>0.22</v>
      </c>
      <c r="G157" s="8">
        <v>0.04</v>
      </c>
    </row>
    <row r="158" spans="1:7" ht="38.25">
      <c r="A158" s="9" t="s">
        <v>67</v>
      </c>
      <c r="B158" s="10" t="s">
        <v>68</v>
      </c>
      <c r="C158" s="11" t="s">
        <v>4</v>
      </c>
      <c r="D158" s="11" t="s">
        <v>36</v>
      </c>
      <c r="E158" s="6">
        <v>6.0000000000000001E-3</v>
      </c>
      <c r="F158" s="7">
        <v>99.37</v>
      </c>
      <c r="G158" s="8">
        <v>0.6</v>
      </c>
    </row>
    <row r="159" spans="1:7" ht="25.5">
      <c r="A159" s="9" t="s">
        <v>71</v>
      </c>
      <c r="B159" s="10" t="s">
        <v>72</v>
      </c>
      <c r="C159" s="11" t="s">
        <v>4</v>
      </c>
      <c r="D159" s="11" t="s">
        <v>19</v>
      </c>
      <c r="E159" s="6">
        <v>4.9408000000000001E-2</v>
      </c>
      <c r="F159" s="7">
        <v>9.17</v>
      </c>
      <c r="G159" s="8">
        <v>0.45</v>
      </c>
    </row>
    <row r="160" spans="1:7">
      <c r="A160" s="9" t="s">
        <v>42</v>
      </c>
      <c r="B160" s="10" t="s">
        <v>43</v>
      </c>
      <c r="C160" s="11" t="s">
        <v>4</v>
      </c>
      <c r="D160" s="11" t="s">
        <v>19</v>
      </c>
      <c r="E160" s="6">
        <v>2.4355999999999999E-2</v>
      </c>
      <c r="F160" s="7">
        <v>12.81</v>
      </c>
      <c r="G160" s="8">
        <v>0.31</v>
      </c>
    </row>
    <row r="161" spans="1:7" ht="38.25">
      <c r="A161" s="9" t="s">
        <v>77</v>
      </c>
      <c r="B161" s="10" t="s">
        <v>78</v>
      </c>
      <c r="C161" s="11" t="s">
        <v>4</v>
      </c>
      <c r="D161" s="11" t="s">
        <v>79</v>
      </c>
      <c r="E161" s="6">
        <v>1.554E-3</v>
      </c>
      <c r="F161" s="7">
        <v>9.24</v>
      </c>
      <c r="G161" s="8">
        <v>0.01</v>
      </c>
    </row>
    <row r="162" spans="1:7" ht="38.25">
      <c r="A162" s="9" t="s">
        <v>80</v>
      </c>
      <c r="B162" s="10" t="s">
        <v>81</v>
      </c>
      <c r="C162" s="11" t="s">
        <v>4</v>
      </c>
      <c r="D162" s="11" t="s">
        <v>82</v>
      </c>
      <c r="E162" s="6">
        <v>2.1570000000000001E-3</v>
      </c>
      <c r="F162" s="7">
        <v>8.5299999999999994</v>
      </c>
      <c r="G162" s="8">
        <v>0.02</v>
      </c>
    </row>
    <row r="163" spans="1:7">
      <c r="A163" s="48" t="s">
        <v>8</v>
      </c>
      <c r="B163" s="49"/>
      <c r="C163" s="49"/>
      <c r="D163" s="49"/>
      <c r="E163" s="49"/>
      <c r="F163" s="49"/>
      <c r="G163" s="1">
        <v>6.36</v>
      </c>
    </row>
    <row r="164" spans="1:7">
      <c r="A164" s="48" t="s">
        <v>9</v>
      </c>
      <c r="B164" s="49"/>
      <c r="C164" s="49"/>
      <c r="D164" s="49"/>
      <c r="E164" s="49"/>
      <c r="F164" s="49"/>
      <c r="G164" s="12">
        <v>0.44</v>
      </c>
    </row>
    <row r="165" spans="1:7">
      <c r="A165" s="48" t="s">
        <v>10</v>
      </c>
      <c r="B165" s="49"/>
      <c r="C165" s="49"/>
      <c r="D165" s="49"/>
      <c r="E165" s="49"/>
      <c r="F165" s="49"/>
      <c r="G165" s="12">
        <v>1.649999999999999</v>
      </c>
    </row>
    <row r="166" spans="1:7">
      <c r="A166" s="48" t="s">
        <v>12</v>
      </c>
      <c r="B166" s="49"/>
      <c r="C166" s="49"/>
      <c r="D166" s="49"/>
      <c r="E166" s="49"/>
      <c r="F166" s="49"/>
      <c r="G166" s="12">
        <v>2.089999999999999</v>
      </c>
    </row>
    <row r="167" spans="1:7">
      <c r="A167" s="48" t="s">
        <v>13</v>
      </c>
      <c r="B167" s="49"/>
      <c r="C167" s="49"/>
      <c r="D167" s="49"/>
      <c r="E167" s="49"/>
      <c r="F167" s="49"/>
      <c r="G167" s="1">
        <f>G163+G166</f>
        <v>8.4499999999999993</v>
      </c>
    </row>
    <row r="168" spans="1:7">
      <c r="A168" s="52"/>
      <c r="B168" s="53"/>
      <c r="C168" s="53"/>
      <c r="D168" s="53"/>
      <c r="E168" s="53"/>
      <c r="F168" s="53"/>
      <c r="G168" s="54"/>
    </row>
    <row r="169" spans="1:7">
      <c r="A169" s="50"/>
      <c r="B169" s="50"/>
      <c r="C169" s="50"/>
      <c r="D169" s="50"/>
      <c r="E169" s="50"/>
      <c r="F169" s="50"/>
      <c r="G169" s="50"/>
    </row>
    <row r="170" spans="1:7" ht="102">
      <c r="A170" s="3" t="s">
        <v>104</v>
      </c>
      <c r="B170" s="4" t="s">
        <v>105</v>
      </c>
      <c r="C170" s="5" t="s">
        <v>4</v>
      </c>
      <c r="D170" s="5" t="s">
        <v>36</v>
      </c>
      <c r="E170" s="6"/>
      <c r="F170" s="7"/>
      <c r="G170" s="8"/>
    </row>
    <row r="171" spans="1:7" ht="38.25">
      <c r="A171" s="9">
        <v>13348</v>
      </c>
      <c r="B171" s="10" t="s">
        <v>89</v>
      </c>
      <c r="C171" s="11" t="s">
        <v>31</v>
      </c>
      <c r="D171" s="11" t="s">
        <v>5</v>
      </c>
      <c r="E171" s="6">
        <v>0.7</v>
      </c>
      <c r="F171" s="7">
        <v>0.55000000000000004</v>
      </c>
      <c r="G171" s="8">
        <v>0.39</v>
      </c>
    </row>
    <row r="172" spans="1:7" ht="38.25">
      <c r="A172" s="9">
        <v>40549</v>
      </c>
      <c r="B172" s="10" t="s">
        <v>97</v>
      </c>
      <c r="C172" s="11" t="s">
        <v>31</v>
      </c>
      <c r="D172" s="11" t="s">
        <v>98</v>
      </c>
      <c r="E172" s="6">
        <v>7.0000000000000001E-3</v>
      </c>
      <c r="F172" s="7">
        <v>75.39</v>
      </c>
      <c r="G172" s="8">
        <v>0.53</v>
      </c>
    </row>
    <row r="173" spans="1:7">
      <c r="A173" s="9">
        <v>4339</v>
      </c>
      <c r="B173" s="10" t="s">
        <v>99</v>
      </c>
      <c r="C173" s="11" t="s">
        <v>31</v>
      </c>
      <c r="D173" s="11" t="s">
        <v>5</v>
      </c>
      <c r="E173" s="6">
        <v>0.7</v>
      </c>
      <c r="F173" s="7">
        <v>0.22</v>
      </c>
      <c r="G173" s="8">
        <v>0.15</v>
      </c>
    </row>
    <row r="174" spans="1:7" ht="25.5">
      <c r="A174" s="9">
        <v>4777</v>
      </c>
      <c r="B174" s="10" t="s">
        <v>106</v>
      </c>
      <c r="C174" s="11" t="s">
        <v>31</v>
      </c>
      <c r="D174" s="11" t="s">
        <v>39</v>
      </c>
      <c r="E174" s="6">
        <v>0.93520000000000003</v>
      </c>
      <c r="F174" s="7">
        <v>2.87</v>
      </c>
      <c r="G174" s="8">
        <v>2.68</v>
      </c>
    </row>
    <row r="175" spans="1:7">
      <c r="A175" s="9">
        <v>4912</v>
      </c>
      <c r="B175" s="10" t="s">
        <v>107</v>
      </c>
      <c r="C175" s="11" t="s">
        <v>31</v>
      </c>
      <c r="D175" s="11" t="s">
        <v>39</v>
      </c>
      <c r="E175" s="6">
        <v>14.58</v>
      </c>
      <c r="F175" s="7">
        <v>3.33</v>
      </c>
      <c r="G175" s="8">
        <v>48.55</v>
      </c>
    </row>
    <row r="176" spans="1:7" ht="38.25">
      <c r="A176" s="9" t="s">
        <v>67</v>
      </c>
      <c r="B176" s="10" t="s">
        <v>68</v>
      </c>
      <c r="C176" s="11" t="s">
        <v>4</v>
      </c>
      <c r="D176" s="11" t="s">
        <v>36</v>
      </c>
      <c r="E176" s="6">
        <v>0.14271600000000001</v>
      </c>
      <c r="F176" s="7">
        <v>99.37</v>
      </c>
      <c r="G176" s="8">
        <v>14.18</v>
      </c>
    </row>
    <row r="177" spans="1:7" ht="25.5">
      <c r="A177" s="9" t="s">
        <v>71</v>
      </c>
      <c r="B177" s="10" t="s">
        <v>72</v>
      </c>
      <c r="C177" s="11" t="s">
        <v>4</v>
      </c>
      <c r="D177" s="11" t="s">
        <v>19</v>
      </c>
      <c r="E177" s="6">
        <v>1.1674</v>
      </c>
      <c r="F177" s="7">
        <v>9.17</v>
      </c>
      <c r="G177" s="8">
        <v>10.71</v>
      </c>
    </row>
    <row r="178" spans="1:7">
      <c r="A178" s="9" t="s">
        <v>42</v>
      </c>
      <c r="B178" s="10" t="s">
        <v>43</v>
      </c>
      <c r="C178" s="11" t="s">
        <v>4</v>
      </c>
      <c r="D178" s="11" t="s">
        <v>19</v>
      </c>
      <c r="E178" s="6">
        <v>0.57930000000000004</v>
      </c>
      <c r="F178" s="7">
        <v>12.81</v>
      </c>
      <c r="G178" s="8">
        <v>7.42</v>
      </c>
    </row>
    <row r="179" spans="1:7" ht="38.25">
      <c r="A179" s="9" t="s">
        <v>77</v>
      </c>
      <c r="B179" s="10" t="s">
        <v>78</v>
      </c>
      <c r="C179" s="11" t="s">
        <v>4</v>
      </c>
      <c r="D179" s="11" t="s">
        <v>79</v>
      </c>
      <c r="E179" s="6">
        <v>3.696E-2</v>
      </c>
      <c r="F179" s="7">
        <v>9.24</v>
      </c>
      <c r="G179" s="8">
        <v>0.34</v>
      </c>
    </row>
    <row r="180" spans="1:7" ht="38.25">
      <c r="A180" s="9" t="s">
        <v>80</v>
      </c>
      <c r="B180" s="10" t="s">
        <v>81</v>
      </c>
      <c r="C180" s="11" t="s">
        <v>4</v>
      </c>
      <c r="D180" s="11" t="s">
        <v>82</v>
      </c>
      <c r="E180" s="6">
        <v>5.1299999999999998E-2</v>
      </c>
      <c r="F180" s="7">
        <v>8.5299999999999994</v>
      </c>
      <c r="G180" s="8">
        <v>0.44</v>
      </c>
    </row>
    <row r="181" spans="1:7">
      <c r="A181" s="9" t="s">
        <v>108</v>
      </c>
      <c r="B181" s="10" t="s">
        <v>109</v>
      </c>
      <c r="C181" s="11" t="s">
        <v>31</v>
      </c>
      <c r="D181" s="11" t="s">
        <v>34</v>
      </c>
      <c r="E181" s="6">
        <v>0.55000000000000004</v>
      </c>
      <c r="F181" s="7">
        <v>71</v>
      </c>
      <c r="G181" s="8">
        <v>39.049999999999997</v>
      </c>
    </row>
    <row r="182" spans="1:7" ht="25.5">
      <c r="A182" s="9" t="s">
        <v>83</v>
      </c>
      <c r="B182" s="10" t="s">
        <v>84</v>
      </c>
      <c r="C182" s="11" t="s">
        <v>31</v>
      </c>
      <c r="D182" s="11" t="s">
        <v>39</v>
      </c>
      <c r="E182" s="6">
        <v>1</v>
      </c>
      <c r="F182" s="7">
        <v>1.6</v>
      </c>
      <c r="G182" s="8">
        <v>1.6</v>
      </c>
    </row>
    <row r="183" spans="1:7">
      <c r="A183" s="48" t="s">
        <v>8</v>
      </c>
      <c r="B183" s="49"/>
      <c r="C183" s="49"/>
      <c r="D183" s="49"/>
      <c r="E183" s="49"/>
      <c r="F183" s="49"/>
      <c r="G183" s="1">
        <v>126.04</v>
      </c>
    </row>
    <row r="184" spans="1:7">
      <c r="A184" s="48" t="s">
        <v>9</v>
      </c>
      <c r="B184" s="49"/>
      <c r="C184" s="49"/>
      <c r="D184" s="49"/>
      <c r="E184" s="49"/>
      <c r="F184" s="49"/>
      <c r="G184" s="12">
        <v>10.49</v>
      </c>
    </row>
    <row r="185" spans="1:7">
      <c r="A185" s="48" t="s">
        <v>10</v>
      </c>
      <c r="B185" s="49"/>
      <c r="C185" s="49"/>
      <c r="D185" s="49"/>
      <c r="E185" s="49"/>
      <c r="F185" s="49"/>
      <c r="G185" s="12">
        <v>33.039999999999985</v>
      </c>
    </row>
    <row r="186" spans="1:7">
      <c r="A186" s="48" t="s">
        <v>12</v>
      </c>
      <c r="B186" s="49"/>
      <c r="C186" s="49"/>
      <c r="D186" s="49"/>
      <c r="E186" s="49"/>
      <c r="F186" s="49"/>
      <c r="G186" s="12">
        <v>43.529999999999987</v>
      </c>
    </row>
    <row r="187" spans="1:7">
      <c r="A187" s="48" t="s">
        <v>13</v>
      </c>
      <c r="B187" s="49"/>
      <c r="C187" s="49"/>
      <c r="D187" s="49"/>
      <c r="E187" s="49"/>
      <c r="F187" s="49"/>
      <c r="G187" s="1">
        <f>G183+G186</f>
        <v>169.57</v>
      </c>
    </row>
    <row r="188" spans="1:7">
      <c r="A188" s="52"/>
      <c r="B188" s="53"/>
      <c r="C188" s="53"/>
      <c r="D188" s="53"/>
      <c r="E188" s="53"/>
      <c r="F188" s="53"/>
      <c r="G188" s="54"/>
    </row>
    <row r="189" spans="1:7">
      <c r="A189" s="50"/>
      <c r="B189" s="50"/>
      <c r="C189" s="50"/>
      <c r="D189" s="50"/>
      <c r="E189" s="50"/>
      <c r="F189" s="50"/>
      <c r="G189" s="50"/>
    </row>
    <row r="190" spans="1:7" ht="63.75">
      <c r="A190" s="3" t="s">
        <v>110</v>
      </c>
      <c r="B190" s="4" t="s">
        <v>111</v>
      </c>
      <c r="C190" s="5" t="s">
        <v>4</v>
      </c>
      <c r="D190" s="5" t="s">
        <v>36</v>
      </c>
      <c r="E190" s="6"/>
      <c r="F190" s="7"/>
      <c r="G190" s="8"/>
    </row>
    <row r="191" spans="1:7">
      <c r="A191" s="9">
        <v>30617</v>
      </c>
      <c r="B191" s="10" t="s">
        <v>112</v>
      </c>
      <c r="C191" s="11" t="s">
        <v>31</v>
      </c>
      <c r="D191" s="11" t="s">
        <v>39</v>
      </c>
      <c r="E191" s="6">
        <v>1.7689999999999999</v>
      </c>
      <c r="F191" s="7">
        <v>3.7</v>
      </c>
      <c r="G191" s="8">
        <v>6.55</v>
      </c>
    </row>
    <row r="192" spans="1:7" ht="25.5">
      <c r="A192" s="9">
        <v>559</v>
      </c>
      <c r="B192" s="10" t="s">
        <v>113</v>
      </c>
      <c r="C192" s="11" t="s">
        <v>31</v>
      </c>
      <c r="D192" s="11" t="s">
        <v>36</v>
      </c>
      <c r="E192" s="6">
        <v>5.9</v>
      </c>
      <c r="F192" s="7">
        <v>9.66</v>
      </c>
      <c r="G192" s="8">
        <v>56.99</v>
      </c>
    </row>
    <row r="193" spans="1:7" ht="25.5">
      <c r="A193" s="9">
        <v>568</v>
      </c>
      <c r="B193" s="10" t="s">
        <v>114</v>
      </c>
      <c r="C193" s="11" t="s">
        <v>31</v>
      </c>
      <c r="D193" s="11" t="s">
        <v>36</v>
      </c>
      <c r="E193" s="6">
        <v>2</v>
      </c>
      <c r="F193" s="7">
        <v>30.48</v>
      </c>
      <c r="G193" s="8">
        <v>60.96</v>
      </c>
    </row>
    <row r="194" spans="1:7" ht="38.25">
      <c r="A194" s="9">
        <v>7700</v>
      </c>
      <c r="B194" s="10" t="s">
        <v>115</v>
      </c>
      <c r="C194" s="11" t="s">
        <v>31</v>
      </c>
      <c r="D194" s="11" t="s">
        <v>36</v>
      </c>
      <c r="E194" s="6">
        <v>1.24</v>
      </c>
      <c r="F194" s="7">
        <v>11.66</v>
      </c>
      <c r="G194" s="8">
        <v>14.46</v>
      </c>
    </row>
    <row r="195" spans="1:7" ht="25.5">
      <c r="A195" s="9" t="s">
        <v>73</v>
      </c>
      <c r="B195" s="10" t="s">
        <v>74</v>
      </c>
      <c r="C195" s="11" t="s">
        <v>4</v>
      </c>
      <c r="D195" s="11" t="s">
        <v>19</v>
      </c>
      <c r="E195" s="6">
        <v>3.4</v>
      </c>
      <c r="F195" s="7">
        <v>12.15</v>
      </c>
      <c r="G195" s="8">
        <v>41.3</v>
      </c>
    </row>
    <row r="196" spans="1:7">
      <c r="A196" s="9" t="s">
        <v>42</v>
      </c>
      <c r="B196" s="10" t="s">
        <v>43</v>
      </c>
      <c r="C196" s="11" t="s">
        <v>4</v>
      </c>
      <c r="D196" s="11" t="s">
        <v>19</v>
      </c>
      <c r="E196" s="6">
        <v>3.1</v>
      </c>
      <c r="F196" s="7">
        <v>12.81</v>
      </c>
      <c r="G196" s="8">
        <v>39.72</v>
      </c>
    </row>
    <row r="197" spans="1:7">
      <c r="A197" s="9" t="s">
        <v>116</v>
      </c>
      <c r="B197" s="10" t="s">
        <v>117</v>
      </c>
      <c r="C197" s="11" t="s">
        <v>31</v>
      </c>
      <c r="D197" s="11" t="s">
        <v>39</v>
      </c>
      <c r="E197" s="6">
        <v>0.28499999999999998</v>
      </c>
      <c r="F197" s="7">
        <v>3.91</v>
      </c>
      <c r="G197" s="8">
        <v>1.1100000000000001</v>
      </c>
    </row>
    <row r="198" spans="1:7">
      <c r="A198" s="48" t="s">
        <v>8</v>
      </c>
      <c r="B198" s="49"/>
      <c r="C198" s="49"/>
      <c r="D198" s="49"/>
      <c r="E198" s="49"/>
      <c r="F198" s="49"/>
      <c r="G198" s="1">
        <v>221.1</v>
      </c>
    </row>
    <row r="199" spans="1:7">
      <c r="A199" s="48" t="s">
        <v>9</v>
      </c>
      <c r="B199" s="49"/>
      <c r="C199" s="49"/>
      <c r="D199" s="49"/>
      <c r="E199" s="49"/>
      <c r="F199" s="49"/>
      <c r="G199" s="12">
        <v>32.61</v>
      </c>
    </row>
    <row r="200" spans="1:7">
      <c r="A200" s="48" t="s">
        <v>10</v>
      </c>
      <c r="B200" s="49"/>
      <c r="C200" s="49"/>
      <c r="D200" s="49"/>
      <c r="E200" s="49"/>
      <c r="F200" s="49"/>
      <c r="G200" s="12">
        <v>61.400000000000027</v>
      </c>
    </row>
    <row r="201" spans="1:7">
      <c r="A201" s="48" t="s">
        <v>12</v>
      </c>
      <c r="B201" s="49"/>
      <c r="C201" s="49"/>
      <c r="D201" s="49"/>
      <c r="E201" s="49"/>
      <c r="F201" s="49"/>
      <c r="G201" s="12">
        <v>94.010000000000019</v>
      </c>
    </row>
    <row r="202" spans="1:7">
      <c r="A202" s="48" t="s">
        <v>13</v>
      </c>
      <c r="B202" s="49"/>
      <c r="C202" s="49"/>
      <c r="D202" s="49"/>
      <c r="E202" s="49"/>
      <c r="F202" s="49"/>
      <c r="G202" s="1">
        <f>G198+G201</f>
        <v>315.11</v>
      </c>
    </row>
    <row r="203" spans="1:7">
      <c r="A203" s="52"/>
      <c r="B203" s="53"/>
      <c r="C203" s="53"/>
      <c r="D203" s="53"/>
      <c r="E203" s="53"/>
      <c r="F203" s="53"/>
      <c r="G203" s="54"/>
    </row>
    <row r="204" spans="1:7">
      <c r="A204" s="50"/>
      <c r="B204" s="50"/>
      <c r="C204" s="50"/>
      <c r="D204" s="50"/>
      <c r="E204" s="50"/>
      <c r="F204" s="50"/>
      <c r="G204" s="50"/>
    </row>
    <row r="205" spans="1:7" ht="38.25">
      <c r="A205" s="3" t="s">
        <v>118</v>
      </c>
      <c r="B205" s="4" t="s">
        <v>119</v>
      </c>
      <c r="C205" s="5" t="s">
        <v>4</v>
      </c>
      <c r="D205" s="5" t="s">
        <v>36</v>
      </c>
      <c r="E205" s="6"/>
      <c r="F205" s="7"/>
      <c r="G205" s="8"/>
    </row>
    <row r="206" spans="1:7" ht="38.25">
      <c r="A206" s="9">
        <v>13348</v>
      </c>
      <c r="B206" s="10" t="s">
        <v>89</v>
      </c>
      <c r="C206" s="11" t="s">
        <v>31</v>
      </c>
      <c r="D206" s="11" t="s">
        <v>5</v>
      </c>
      <c r="E206" s="6">
        <v>1.5389999999999999</v>
      </c>
      <c r="F206" s="7">
        <v>0.55000000000000004</v>
      </c>
      <c r="G206" s="8">
        <v>0.85</v>
      </c>
    </row>
    <row r="207" spans="1:7" ht="38.25">
      <c r="A207" s="9">
        <v>40549</v>
      </c>
      <c r="B207" s="10" t="s">
        <v>97</v>
      </c>
      <c r="C207" s="11" t="s">
        <v>31</v>
      </c>
      <c r="D207" s="11" t="s">
        <v>98</v>
      </c>
      <c r="E207" s="6">
        <v>1.5389999999999999E-2</v>
      </c>
      <c r="F207" s="7">
        <v>75.39</v>
      </c>
      <c r="G207" s="8">
        <v>1.1599999999999999</v>
      </c>
    </row>
    <row r="208" spans="1:7">
      <c r="A208" s="9">
        <v>4339</v>
      </c>
      <c r="B208" s="10" t="s">
        <v>99</v>
      </c>
      <c r="C208" s="11" t="s">
        <v>31</v>
      </c>
      <c r="D208" s="11" t="s">
        <v>5</v>
      </c>
      <c r="E208" s="6">
        <v>1.5389999999999999</v>
      </c>
      <c r="F208" s="7">
        <v>0.22</v>
      </c>
      <c r="G208" s="8">
        <v>0.34</v>
      </c>
    </row>
    <row r="209" spans="1:7" ht="25.5">
      <c r="A209" s="9">
        <v>4777</v>
      </c>
      <c r="B209" s="10" t="s">
        <v>106</v>
      </c>
      <c r="C209" s="11" t="s">
        <v>31</v>
      </c>
      <c r="D209" s="11" t="s">
        <v>39</v>
      </c>
      <c r="E209" s="6">
        <v>9.2734000000000005</v>
      </c>
      <c r="F209" s="7">
        <v>2.87</v>
      </c>
      <c r="G209" s="8">
        <v>26.61</v>
      </c>
    </row>
    <row r="210" spans="1:7" ht="25.5">
      <c r="A210" s="9">
        <v>546</v>
      </c>
      <c r="B210" s="10" t="s">
        <v>120</v>
      </c>
      <c r="C210" s="11" t="s">
        <v>31</v>
      </c>
      <c r="D210" s="11" t="s">
        <v>39</v>
      </c>
      <c r="E210" s="6">
        <v>1.2415</v>
      </c>
      <c r="F210" s="7">
        <v>3.82</v>
      </c>
      <c r="G210" s="8">
        <v>4.74</v>
      </c>
    </row>
    <row r="211" spans="1:7" ht="25.5">
      <c r="A211" s="9" t="s">
        <v>73</v>
      </c>
      <c r="B211" s="10" t="s">
        <v>74</v>
      </c>
      <c r="C211" s="11" t="s">
        <v>4</v>
      </c>
      <c r="D211" s="11" t="s">
        <v>19</v>
      </c>
      <c r="E211" s="6">
        <v>1.6</v>
      </c>
      <c r="F211" s="7">
        <v>12.15</v>
      </c>
      <c r="G211" s="8">
        <v>19.440000000000001</v>
      </c>
    </row>
    <row r="212" spans="1:7">
      <c r="A212" s="9" t="s">
        <v>42</v>
      </c>
      <c r="B212" s="10" t="s">
        <v>43</v>
      </c>
      <c r="C212" s="11" t="s">
        <v>4</v>
      </c>
      <c r="D212" s="11" t="s">
        <v>19</v>
      </c>
      <c r="E212" s="6">
        <v>1.6</v>
      </c>
      <c r="F212" s="7">
        <v>12.81</v>
      </c>
      <c r="G212" s="8">
        <v>20.5</v>
      </c>
    </row>
    <row r="213" spans="1:7" ht="38.25">
      <c r="A213" s="9" t="s">
        <v>77</v>
      </c>
      <c r="B213" s="10" t="s">
        <v>78</v>
      </c>
      <c r="C213" s="11" t="s">
        <v>4</v>
      </c>
      <c r="D213" s="11" t="s">
        <v>79</v>
      </c>
      <c r="E213" s="6">
        <v>1.554E-3</v>
      </c>
      <c r="F213" s="7">
        <v>9.24</v>
      </c>
      <c r="G213" s="8">
        <v>0.01</v>
      </c>
    </row>
    <row r="214" spans="1:7" ht="38.25">
      <c r="A214" s="9" t="s">
        <v>80</v>
      </c>
      <c r="B214" s="10" t="s">
        <v>81</v>
      </c>
      <c r="C214" s="11" t="s">
        <v>4</v>
      </c>
      <c r="D214" s="11" t="s">
        <v>82</v>
      </c>
      <c r="E214" s="6">
        <v>2.1570000000000001E-3</v>
      </c>
      <c r="F214" s="7">
        <v>8.5299999999999994</v>
      </c>
      <c r="G214" s="8">
        <v>0.02</v>
      </c>
    </row>
    <row r="215" spans="1:7">
      <c r="A215" s="48" t="s">
        <v>8</v>
      </c>
      <c r="B215" s="49"/>
      <c r="C215" s="49"/>
      <c r="D215" s="49"/>
      <c r="E215" s="49"/>
      <c r="F215" s="49"/>
      <c r="G215" s="1">
        <v>73.67</v>
      </c>
    </row>
    <row r="216" spans="1:7">
      <c r="A216" s="48" t="s">
        <v>9</v>
      </c>
      <c r="B216" s="49"/>
      <c r="C216" s="49"/>
      <c r="D216" s="49"/>
      <c r="E216" s="49"/>
      <c r="F216" s="49"/>
      <c r="G216" s="12">
        <v>15.94</v>
      </c>
    </row>
    <row r="217" spans="1:7">
      <c r="A217" s="45" t="s">
        <v>10</v>
      </c>
      <c r="B217" s="46"/>
      <c r="C217" s="46"/>
      <c r="D217" s="46"/>
      <c r="E217" s="46"/>
      <c r="F217" s="47"/>
      <c r="G217" s="12">
        <v>21.689999999999994</v>
      </c>
    </row>
    <row r="218" spans="1:7">
      <c r="A218" s="48" t="s">
        <v>12</v>
      </c>
      <c r="B218" s="49"/>
      <c r="C218" s="49"/>
      <c r="D218" s="49"/>
      <c r="E218" s="49"/>
      <c r="F218" s="49"/>
      <c r="G218" s="12">
        <v>37.629999999999995</v>
      </c>
    </row>
    <row r="219" spans="1:7">
      <c r="A219" s="48" t="s">
        <v>13</v>
      </c>
      <c r="B219" s="49"/>
      <c r="C219" s="49"/>
      <c r="D219" s="49"/>
      <c r="E219" s="49"/>
      <c r="F219" s="49"/>
      <c r="G219" s="1">
        <f>G215+G218</f>
        <v>111.3</v>
      </c>
    </row>
    <row r="220" spans="1:7">
      <c r="A220" s="52"/>
      <c r="B220" s="53"/>
      <c r="C220" s="53"/>
      <c r="D220" s="53"/>
      <c r="E220" s="53"/>
      <c r="F220" s="53"/>
      <c r="G220" s="54"/>
    </row>
    <row r="221" spans="1:7">
      <c r="A221" s="50"/>
      <c r="B221" s="50"/>
      <c r="C221" s="50"/>
      <c r="D221" s="50"/>
      <c r="E221" s="50"/>
      <c r="F221" s="50"/>
      <c r="G221" s="50"/>
    </row>
    <row r="222" spans="1:7" ht="165.75">
      <c r="A222" s="3" t="s">
        <v>121</v>
      </c>
      <c r="B222" s="4" t="s">
        <v>122</v>
      </c>
      <c r="C222" s="5" t="s">
        <v>4</v>
      </c>
      <c r="D222" s="5" t="s">
        <v>5</v>
      </c>
      <c r="E222" s="6"/>
      <c r="F222" s="7"/>
      <c r="G222" s="8"/>
    </row>
    <row r="223" spans="1:7" ht="153">
      <c r="A223" s="9" t="s">
        <v>123</v>
      </c>
      <c r="B223" s="10" t="s">
        <v>122</v>
      </c>
      <c r="C223" s="11" t="s">
        <v>7</v>
      </c>
      <c r="D223" s="11" t="s">
        <v>5</v>
      </c>
      <c r="E223" s="6">
        <v>1</v>
      </c>
      <c r="F223" s="7">
        <v>849869</v>
      </c>
      <c r="G223" s="8">
        <v>849869</v>
      </c>
    </row>
    <row r="224" spans="1:7">
      <c r="A224" s="48" t="s">
        <v>13</v>
      </c>
      <c r="B224" s="49"/>
      <c r="C224" s="49"/>
      <c r="D224" s="49"/>
      <c r="E224" s="49"/>
      <c r="F224" s="49"/>
      <c r="G224" s="1">
        <v>849869</v>
      </c>
    </row>
    <row r="225" spans="1:7" ht="26.25" customHeight="1">
      <c r="A225" s="42" t="s">
        <v>151</v>
      </c>
      <c r="B225" s="43"/>
      <c r="C225" s="43"/>
      <c r="D225" s="43"/>
      <c r="E225" s="43"/>
      <c r="F225" s="43"/>
      <c r="G225" s="44"/>
    </row>
    <row r="226" spans="1:7">
      <c r="A226" s="50"/>
      <c r="B226" s="50"/>
      <c r="C226" s="50"/>
      <c r="D226" s="50"/>
      <c r="E226" s="50"/>
      <c r="F226" s="50"/>
      <c r="G226" s="50"/>
    </row>
    <row r="227" spans="1:7" ht="38.25">
      <c r="A227" s="3" t="s">
        <v>124</v>
      </c>
      <c r="B227" s="4" t="s">
        <v>125</v>
      </c>
      <c r="C227" s="5" t="s">
        <v>4</v>
      </c>
      <c r="D227" s="5" t="s">
        <v>5</v>
      </c>
      <c r="E227" s="6"/>
      <c r="F227" s="7"/>
      <c r="G227" s="8"/>
    </row>
    <row r="228" spans="1:7" ht="25.5">
      <c r="A228" s="9" t="s">
        <v>126</v>
      </c>
      <c r="B228" s="10" t="s">
        <v>125</v>
      </c>
      <c r="C228" s="11" t="s">
        <v>7</v>
      </c>
      <c r="D228" s="11" t="s">
        <v>5</v>
      </c>
      <c r="E228" s="6">
        <v>1</v>
      </c>
      <c r="F228" s="7">
        <v>12000</v>
      </c>
      <c r="G228" s="8">
        <v>12000</v>
      </c>
    </row>
    <row r="229" spans="1:7">
      <c r="A229" s="48" t="s">
        <v>13</v>
      </c>
      <c r="B229" s="49"/>
      <c r="C229" s="49"/>
      <c r="D229" s="49"/>
      <c r="E229" s="49"/>
      <c r="F229" s="49"/>
      <c r="G229" s="1">
        <v>12000</v>
      </c>
    </row>
    <row r="230" spans="1:7" ht="37.5" customHeight="1">
      <c r="A230" s="42" t="s">
        <v>151</v>
      </c>
      <c r="B230" s="43"/>
      <c r="C230" s="43"/>
      <c r="D230" s="43"/>
      <c r="E230" s="43"/>
      <c r="F230" s="43"/>
      <c r="G230" s="44"/>
    </row>
    <row r="231" spans="1:7">
      <c r="A231" s="50"/>
      <c r="B231" s="50"/>
      <c r="C231" s="50"/>
      <c r="D231" s="50"/>
      <c r="E231" s="50"/>
      <c r="F231" s="50"/>
      <c r="G231" s="50"/>
    </row>
    <row r="232" spans="1:7">
      <c r="A232" s="3" t="s">
        <v>127</v>
      </c>
      <c r="B232" s="4" t="s">
        <v>128</v>
      </c>
      <c r="C232" s="5" t="s">
        <v>4</v>
      </c>
      <c r="D232" s="5" t="s">
        <v>5</v>
      </c>
      <c r="E232" s="6"/>
      <c r="F232" s="7"/>
      <c r="G232" s="8"/>
    </row>
    <row r="233" spans="1:7">
      <c r="A233" s="9" t="s">
        <v>129</v>
      </c>
      <c r="B233" s="10" t="s">
        <v>128</v>
      </c>
      <c r="C233" s="11" t="s">
        <v>7</v>
      </c>
      <c r="D233" s="11" t="s">
        <v>5</v>
      </c>
      <c r="E233" s="6">
        <v>1</v>
      </c>
      <c r="F233" s="7">
        <v>2800</v>
      </c>
      <c r="G233" s="8">
        <v>2800</v>
      </c>
    </row>
    <row r="234" spans="1:7">
      <c r="A234" s="48" t="s">
        <v>13</v>
      </c>
      <c r="B234" s="49"/>
      <c r="C234" s="49"/>
      <c r="D234" s="49"/>
      <c r="E234" s="49"/>
      <c r="F234" s="49"/>
      <c r="G234" s="1">
        <v>2800</v>
      </c>
    </row>
    <row r="235" spans="1:7">
      <c r="A235" s="48" t="s">
        <v>9</v>
      </c>
      <c r="B235" s="49"/>
      <c r="C235" s="49"/>
      <c r="D235" s="49"/>
      <c r="E235" s="49"/>
      <c r="F235" s="49"/>
      <c r="G235" s="12">
        <v>0</v>
      </c>
    </row>
    <row r="236" spans="1:7">
      <c r="A236" s="48" t="s">
        <v>10</v>
      </c>
      <c r="B236" s="49"/>
      <c r="C236" s="49"/>
      <c r="D236" s="49"/>
      <c r="E236" s="49"/>
      <c r="F236" s="49"/>
      <c r="G236" s="12">
        <v>0</v>
      </c>
    </row>
    <row r="237" spans="1:7">
      <c r="A237" s="48" t="s">
        <v>11</v>
      </c>
      <c r="B237" s="49"/>
      <c r="C237" s="49"/>
      <c r="D237" s="49"/>
      <c r="E237" s="49"/>
      <c r="F237" s="49"/>
      <c r="G237" s="12">
        <v>0</v>
      </c>
    </row>
    <row r="238" spans="1:7">
      <c r="A238" s="48" t="s">
        <v>12</v>
      </c>
      <c r="B238" s="49"/>
      <c r="C238" s="49"/>
      <c r="D238" s="49"/>
      <c r="E238" s="49"/>
      <c r="F238" s="49"/>
      <c r="G238" s="12">
        <v>0</v>
      </c>
    </row>
    <row r="239" spans="1:7">
      <c r="A239" s="48" t="s">
        <v>13</v>
      </c>
      <c r="B239" s="49"/>
      <c r="C239" s="49"/>
      <c r="D239" s="49"/>
      <c r="E239" s="49"/>
      <c r="F239" s="49"/>
      <c r="G239" s="1">
        <f>G234+G238</f>
        <v>2800</v>
      </c>
    </row>
    <row r="240" spans="1:7" ht="33.75" customHeight="1">
      <c r="A240" s="42" t="s">
        <v>151</v>
      </c>
      <c r="B240" s="43"/>
      <c r="C240" s="43"/>
      <c r="D240" s="43"/>
      <c r="E240" s="43"/>
      <c r="F240" s="43"/>
      <c r="G240" s="44"/>
    </row>
    <row r="241" spans="1:7">
      <c r="A241" s="50"/>
      <c r="B241" s="50"/>
      <c r="C241" s="50"/>
      <c r="D241" s="50"/>
      <c r="E241" s="50"/>
      <c r="F241" s="50"/>
      <c r="G241" s="50"/>
    </row>
    <row r="242" spans="1:7" ht="38.25">
      <c r="A242" s="3" t="s">
        <v>130</v>
      </c>
      <c r="B242" s="4" t="s">
        <v>131</v>
      </c>
      <c r="C242" s="5" t="s">
        <v>4</v>
      </c>
      <c r="D242" s="5" t="s">
        <v>5</v>
      </c>
      <c r="E242" s="6"/>
      <c r="F242" s="7"/>
      <c r="G242" s="8"/>
    </row>
    <row r="243" spans="1:7" ht="38.25">
      <c r="A243" s="9" t="s">
        <v>132</v>
      </c>
      <c r="B243" s="10" t="s">
        <v>131</v>
      </c>
      <c r="C243" s="11" t="s">
        <v>7</v>
      </c>
      <c r="D243" s="11" t="s">
        <v>5</v>
      </c>
      <c r="E243" s="6">
        <v>1</v>
      </c>
      <c r="F243" s="7">
        <v>6500</v>
      </c>
      <c r="G243" s="8">
        <v>6500</v>
      </c>
    </row>
    <row r="244" spans="1:7">
      <c r="A244" s="48" t="s">
        <v>13</v>
      </c>
      <c r="B244" s="49"/>
      <c r="C244" s="49"/>
      <c r="D244" s="49"/>
      <c r="E244" s="49"/>
      <c r="F244" s="49"/>
      <c r="G244" s="1">
        <v>6500</v>
      </c>
    </row>
    <row r="245" spans="1:7">
      <c r="A245" s="48" t="s">
        <v>9</v>
      </c>
      <c r="B245" s="49"/>
      <c r="C245" s="49"/>
      <c r="D245" s="49"/>
      <c r="E245" s="49"/>
      <c r="F245" s="49"/>
      <c r="G245" s="12">
        <v>0</v>
      </c>
    </row>
    <row r="246" spans="1:7">
      <c r="A246" s="48" t="s">
        <v>10</v>
      </c>
      <c r="B246" s="49"/>
      <c r="C246" s="49"/>
      <c r="D246" s="49"/>
      <c r="E246" s="49"/>
      <c r="F246" s="49"/>
      <c r="G246" s="12">
        <v>0</v>
      </c>
    </row>
    <row r="247" spans="1:7">
      <c r="A247" s="48" t="s">
        <v>11</v>
      </c>
      <c r="B247" s="49"/>
      <c r="C247" s="49"/>
      <c r="D247" s="49"/>
      <c r="E247" s="49"/>
      <c r="F247" s="49"/>
      <c r="G247" s="12">
        <v>0</v>
      </c>
    </row>
    <row r="248" spans="1:7">
      <c r="A248" s="48" t="s">
        <v>12</v>
      </c>
      <c r="B248" s="49"/>
      <c r="C248" s="49"/>
      <c r="D248" s="49"/>
      <c r="E248" s="49"/>
      <c r="F248" s="49"/>
      <c r="G248" s="12">
        <v>0</v>
      </c>
    </row>
    <row r="249" spans="1:7">
      <c r="A249" s="48" t="s">
        <v>13</v>
      </c>
      <c r="B249" s="49"/>
      <c r="C249" s="49"/>
      <c r="D249" s="49"/>
      <c r="E249" s="49"/>
      <c r="F249" s="49"/>
      <c r="G249" s="1">
        <f>G244+G248</f>
        <v>6500</v>
      </c>
    </row>
    <row r="250" spans="1:7" ht="27" customHeight="1">
      <c r="A250" s="42" t="s">
        <v>151</v>
      </c>
      <c r="B250" s="43"/>
      <c r="C250" s="43"/>
      <c r="D250" s="43"/>
      <c r="E250" s="43"/>
      <c r="F250" s="43"/>
      <c r="G250" s="44"/>
    </row>
    <row r="251" spans="1:7">
      <c r="A251" s="50"/>
      <c r="B251" s="50"/>
      <c r="C251" s="50"/>
      <c r="D251" s="50"/>
      <c r="E251" s="50"/>
      <c r="F251" s="50"/>
      <c r="G251" s="50"/>
    </row>
    <row r="252" spans="1:7" ht="25.5">
      <c r="A252" s="3" t="s">
        <v>133</v>
      </c>
      <c r="B252" s="4" t="s">
        <v>134</v>
      </c>
      <c r="C252" s="5" t="s">
        <v>4</v>
      </c>
      <c r="D252" s="5" t="s">
        <v>5</v>
      </c>
      <c r="E252" s="6"/>
      <c r="F252" s="7"/>
      <c r="G252" s="8"/>
    </row>
    <row r="253" spans="1:7" ht="25.5">
      <c r="A253" s="9" t="s">
        <v>135</v>
      </c>
      <c r="B253" s="10" t="s">
        <v>134</v>
      </c>
      <c r="C253" s="11" t="s">
        <v>7</v>
      </c>
      <c r="D253" s="11" t="s">
        <v>5</v>
      </c>
      <c r="E253" s="6">
        <v>1</v>
      </c>
      <c r="F253" s="7">
        <v>5000</v>
      </c>
      <c r="G253" s="8">
        <v>5000</v>
      </c>
    </row>
    <row r="254" spans="1:7">
      <c r="A254" s="48" t="s">
        <v>13</v>
      </c>
      <c r="B254" s="49"/>
      <c r="C254" s="49"/>
      <c r="D254" s="49"/>
      <c r="E254" s="49"/>
      <c r="F254" s="49"/>
      <c r="G254" s="1">
        <v>5000</v>
      </c>
    </row>
    <row r="255" spans="1:7">
      <c r="A255" s="48" t="s">
        <v>9</v>
      </c>
      <c r="B255" s="49"/>
      <c r="C255" s="49"/>
      <c r="D255" s="49"/>
      <c r="E255" s="49"/>
      <c r="F255" s="49"/>
      <c r="G255" s="12">
        <v>0</v>
      </c>
    </row>
    <row r="256" spans="1:7">
      <c r="A256" s="48" t="s">
        <v>10</v>
      </c>
      <c r="B256" s="49"/>
      <c r="C256" s="49"/>
      <c r="D256" s="49"/>
      <c r="E256" s="49"/>
      <c r="F256" s="49"/>
      <c r="G256" s="12">
        <v>0</v>
      </c>
    </row>
    <row r="257" spans="1:7">
      <c r="A257" s="48" t="s">
        <v>11</v>
      </c>
      <c r="B257" s="49"/>
      <c r="C257" s="49"/>
      <c r="D257" s="49"/>
      <c r="E257" s="49"/>
      <c r="F257" s="49"/>
      <c r="G257" s="12">
        <v>0</v>
      </c>
    </row>
    <row r="258" spans="1:7">
      <c r="A258" s="48" t="s">
        <v>12</v>
      </c>
      <c r="B258" s="49"/>
      <c r="C258" s="49"/>
      <c r="D258" s="49"/>
      <c r="E258" s="49"/>
      <c r="F258" s="49"/>
      <c r="G258" s="12">
        <v>0</v>
      </c>
    </row>
    <row r="259" spans="1:7">
      <c r="A259" s="48" t="s">
        <v>13</v>
      </c>
      <c r="B259" s="49"/>
      <c r="C259" s="49"/>
      <c r="D259" s="49"/>
      <c r="E259" s="49"/>
      <c r="F259" s="49"/>
      <c r="G259" s="1">
        <f>G254+G258</f>
        <v>5000</v>
      </c>
    </row>
    <row r="260" spans="1:7" ht="33" customHeight="1">
      <c r="A260" s="42" t="s">
        <v>151</v>
      </c>
      <c r="B260" s="43"/>
      <c r="C260" s="43"/>
      <c r="D260" s="43"/>
      <c r="E260" s="43"/>
      <c r="F260" s="43"/>
      <c r="G260" s="44"/>
    </row>
    <row r="261" spans="1:7">
      <c r="A261" s="50"/>
      <c r="B261" s="50"/>
      <c r="C261" s="50"/>
      <c r="D261" s="50"/>
      <c r="E261" s="50"/>
      <c r="F261" s="50"/>
      <c r="G261" s="50"/>
    </row>
    <row r="262" spans="1:7">
      <c r="A262" s="3" t="s">
        <v>136</v>
      </c>
      <c r="B262" s="4" t="s">
        <v>137</v>
      </c>
      <c r="C262" s="5" t="s">
        <v>4</v>
      </c>
      <c r="D262" s="5" t="s">
        <v>5</v>
      </c>
      <c r="E262" s="6"/>
      <c r="F262" s="7"/>
      <c r="G262" s="8"/>
    </row>
    <row r="263" spans="1:7">
      <c r="A263" s="9" t="s">
        <v>138</v>
      </c>
      <c r="B263" s="10" t="s">
        <v>137</v>
      </c>
      <c r="C263" s="11" t="s">
        <v>7</v>
      </c>
      <c r="D263" s="11" t="s">
        <v>5</v>
      </c>
      <c r="E263" s="6">
        <v>1</v>
      </c>
      <c r="F263" s="7">
        <v>2933.33</v>
      </c>
      <c r="G263" s="8">
        <f>F263</f>
        <v>2933.33</v>
      </c>
    </row>
    <row r="264" spans="1:7">
      <c r="A264" s="48" t="s">
        <v>13</v>
      </c>
      <c r="B264" s="49"/>
      <c r="C264" s="49"/>
      <c r="D264" s="49"/>
      <c r="E264" s="49"/>
      <c r="F264" s="49"/>
      <c r="G264" s="1">
        <f>G263</f>
        <v>2933.33</v>
      </c>
    </row>
    <row r="265" spans="1:7">
      <c r="A265" s="48" t="s">
        <v>9</v>
      </c>
      <c r="B265" s="49"/>
      <c r="C265" s="49"/>
      <c r="D265" s="49"/>
      <c r="E265" s="49"/>
      <c r="F265" s="49"/>
      <c r="G265" s="12">
        <v>0</v>
      </c>
    </row>
    <row r="266" spans="1:7">
      <c r="A266" s="48" t="s">
        <v>10</v>
      </c>
      <c r="B266" s="49"/>
      <c r="C266" s="49"/>
      <c r="D266" s="49"/>
      <c r="E266" s="49"/>
      <c r="F266" s="49"/>
      <c r="G266" s="12">
        <v>0</v>
      </c>
    </row>
    <row r="267" spans="1:7">
      <c r="A267" s="48" t="s">
        <v>11</v>
      </c>
      <c r="B267" s="49"/>
      <c r="C267" s="49"/>
      <c r="D267" s="49"/>
      <c r="E267" s="49"/>
      <c r="F267" s="49"/>
      <c r="G267" s="12">
        <v>0</v>
      </c>
    </row>
    <row r="268" spans="1:7">
      <c r="A268" s="48" t="s">
        <v>12</v>
      </c>
      <c r="B268" s="49"/>
      <c r="C268" s="49"/>
      <c r="D268" s="49"/>
      <c r="E268" s="49"/>
      <c r="F268" s="49"/>
      <c r="G268" s="12">
        <v>0</v>
      </c>
    </row>
    <row r="269" spans="1:7">
      <c r="A269" s="48" t="s">
        <v>13</v>
      </c>
      <c r="B269" s="49"/>
      <c r="C269" s="49"/>
      <c r="D269" s="49"/>
      <c r="E269" s="49"/>
      <c r="F269" s="49"/>
      <c r="G269" s="1">
        <f>G264+G268</f>
        <v>2933.33</v>
      </c>
    </row>
    <row r="270" spans="1:7" ht="30" customHeight="1">
      <c r="A270" s="42" t="s">
        <v>151</v>
      </c>
      <c r="B270" s="43"/>
      <c r="C270" s="43"/>
      <c r="D270" s="43"/>
      <c r="E270" s="43"/>
      <c r="F270" s="43"/>
      <c r="G270" s="44"/>
    </row>
    <row r="271" spans="1:7">
      <c r="A271" s="50"/>
      <c r="B271" s="50"/>
      <c r="C271" s="50"/>
      <c r="D271" s="50"/>
      <c r="E271" s="50"/>
      <c r="F271" s="50"/>
      <c r="G271" s="50"/>
    </row>
    <row r="272" spans="1:7">
      <c r="A272" s="3" t="s">
        <v>139</v>
      </c>
      <c r="B272" s="4" t="s">
        <v>140</v>
      </c>
      <c r="C272" s="5" t="s">
        <v>4</v>
      </c>
      <c r="D272" s="5" t="s">
        <v>16</v>
      </c>
      <c r="E272" s="6"/>
      <c r="F272" s="7"/>
      <c r="G272" s="8"/>
    </row>
    <row r="273" spans="1:7">
      <c r="A273" s="9" t="s">
        <v>141</v>
      </c>
      <c r="B273" s="10" t="s">
        <v>140</v>
      </c>
      <c r="C273" s="11" t="s">
        <v>7</v>
      </c>
      <c r="D273" s="11" t="s">
        <v>16</v>
      </c>
      <c r="E273" s="6">
        <v>1</v>
      </c>
      <c r="F273" s="7">
        <v>1800</v>
      </c>
      <c r="G273" s="8">
        <v>1800</v>
      </c>
    </row>
    <row r="274" spans="1:7">
      <c r="A274" s="48" t="s">
        <v>13</v>
      </c>
      <c r="B274" s="49"/>
      <c r="C274" s="49"/>
      <c r="D274" s="49"/>
      <c r="E274" s="49"/>
      <c r="F274" s="49"/>
      <c r="G274" s="1">
        <f>G273</f>
        <v>1800</v>
      </c>
    </row>
    <row r="275" spans="1:7">
      <c r="A275" s="48" t="s">
        <v>9</v>
      </c>
      <c r="B275" s="49"/>
      <c r="C275" s="49"/>
      <c r="D275" s="49"/>
      <c r="E275" s="49"/>
      <c r="F275" s="49"/>
      <c r="G275" s="12">
        <v>0</v>
      </c>
    </row>
    <row r="276" spans="1:7">
      <c r="A276" s="48" t="s">
        <v>10</v>
      </c>
      <c r="B276" s="49"/>
      <c r="C276" s="49"/>
      <c r="D276" s="49"/>
      <c r="E276" s="49"/>
      <c r="F276" s="49"/>
      <c r="G276" s="12">
        <v>0</v>
      </c>
    </row>
    <row r="277" spans="1:7">
      <c r="A277" s="48" t="s">
        <v>11</v>
      </c>
      <c r="B277" s="49"/>
      <c r="C277" s="49"/>
      <c r="D277" s="49"/>
      <c r="E277" s="49"/>
      <c r="F277" s="49"/>
      <c r="G277" s="12">
        <v>0</v>
      </c>
    </row>
    <row r="278" spans="1:7">
      <c r="A278" s="48" t="s">
        <v>12</v>
      </c>
      <c r="B278" s="49"/>
      <c r="C278" s="49"/>
      <c r="D278" s="49"/>
      <c r="E278" s="49"/>
      <c r="F278" s="49"/>
      <c r="G278" s="12">
        <v>0</v>
      </c>
    </row>
    <row r="279" spans="1:7">
      <c r="A279" s="48" t="s">
        <v>13</v>
      </c>
      <c r="B279" s="49"/>
      <c r="C279" s="49"/>
      <c r="D279" s="49"/>
      <c r="E279" s="49"/>
      <c r="F279" s="49"/>
      <c r="G279" s="1">
        <f>G274+G278</f>
        <v>1800</v>
      </c>
    </row>
    <row r="280" spans="1:7" ht="28.5" customHeight="1">
      <c r="A280" s="42" t="s">
        <v>151</v>
      </c>
      <c r="B280" s="43"/>
      <c r="C280" s="43"/>
      <c r="D280" s="43"/>
      <c r="E280" s="43"/>
      <c r="F280" s="43"/>
      <c r="G280" s="44"/>
    </row>
  </sheetData>
  <mergeCells count="133">
    <mergeCell ref="A271:G271"/>
    <mergeCell ref="A277:F277"/>
    <mergeCell ref="A278:F278"/>
    <mergeCell ref="A279:F279"/>
    <mergeCell ref="A280:G280"/>
    <mergeCell ref="A274:F274"/>
    <mergeCell ref="A275:F275"/>
    <mergeCell ref="A276:F276"/>
    <mergeCell ref="A267:F267"/>
    <mergeCell ref="A268:F268"/>
    <mergeCell ref="A269:F269"/>
    <mergeCell ref="A270:G270"/>
    <mergeCell ref="A264:F264"/>
    <mergeCell ref="A265:F265"/>
    <mergeCell ref="A266:F266"/>
    <mergeCell ref="A257:F257"/>
    <mergeCell ref="A258:F258"/>
    <mergeCell ref="A259:F259"/>
    <mergeCell ref="A260:G260"/>
    <mergeCell ref="A231:G231"/>
    <mergeCell ref="A241:G241"/>
    <mergeCell ref="A251:G251"/>
    <mergeCell ref="A261:G261"/>
    <mergeCell ref="A244:F244"/>
    <mergeCell ref="A245:F245"/>
    <mergeCell ref="A246:F246"/>
    <mergeCell ref="A238:F238"/>
    <mergeCell ref="A239:F239"/>
    <mergeCell ref="A240:G240"/>
    <mergeCell ref="A254:F254"/>
    <mergeCell ref="A255:F255"/>
    <mergeCell ref="A256:F256"/>
    <mergeCell ref="A247:F247"/>
    <mergeCell ref="A248:F248"/>
    <mergeCell ref="A249:F249"/>
    <mergeCell ref="A250:G250"/>
    <mergeCell ref="A218:F218"/>
    <mergeCell ref="A219:F219"/>
    <mergeCell ref="A220:G220"/>
    <mergeCell ref="A229:F229"/>
    <mergeCell ref="A226:G226"/>
    <mergeCell ref="A234:F234"/>
    <mergeCell ref="A235:F235"/>
    <mergeCell ref="A236:F236"/>
    <mergeCell ref="A237:F237"/>
    <mergeCell ref="A168:G168"/>
    <mergeCell ref="A183:F183"/>
    <mergeCell ref="A169:G169"/>
    <mergeCell ref="A164:F164"/>
    <mergeCell ref="A165:F165"/>
    <mergeCell ref="A166:F166"/>
    <mergeCell ref="A167:F167"/>
    <mergeCell ref="A188:G188"/>
    <mergeCell ref="A224:F224"/>
    <mergeCell ref="A198:F198"/>
    <mergeCell ref="A199:F199"/>
    <mergeCell ref="A189:G189"/>
    <mergeCell ref="A184:F184"/>
    <mergeCell ref="A185:F185"/>
    <mergeCell ref="A186:F186"/>
    <mergeCell ref="A187:F187"/>
    <mergeCell ref="A203:G203"/>
    <mergeCell ref="A215:F215"/>
    <mergeCell ref="A216:F216"/>
    <mergeCell ref="A204:G204"/>
    <mergeCell ref="A200:F200"/>
    <mergeCell ref="A201:F201"/>
    <mergeCell ref="A202:F202"/>
    <mergeCell ref="A221:G221"/>
    <mergeCell ref="A130:G130"/>
    <mergeCell ref="A124:F124"/>
    <mergeCell ref="A125:F125"/>
    <mergeCell ref="A126:F126"/>
    <mergeCell ref="A127:F127"/>
    <mergeCell ref="A149:G149"/>
    <mergeCell ref="A163:F163"/>
    <mergeCell ref="A150:G150"/>
    <mergeCell ref="A144:F144"/>
    <mergeCell ref="A145:F145"/>
    <mergeCell ref="A146:F146"/>
    <mergeCell ref="A147:F147"/>
    <mergeCell ref="A148:F148"/>
    <mergeCell ref="A110:F110"/>
    <mergeCell ref="A111:G111"/>
    <mergeCell ref="A112:G112"/>
    <mergeCell ref="A106:F106"/>
    <mergeCell ref="A107:F107"/>
    <mergeCell ref="A108:F108"/>
    <mergeCell ref="A109:F109"/>
    <mergeCell ref="A128:F128"/>
    <mergeCell ref="A129:G129"/>
    <mergeCell ref="A68:G68"/>
    <mergeCell ref="A66:F66"/>
    <mergeCell ref="A87:F87"/>
    <mergeCell ref="A88:F88"/>
    <mergeCell ref="A89:G89"/>
    <mergeCell ref="A90:G90"/>
    <mergeCell ref="A84:F84"/>
    <mergeCell ref="A85:F85"/>
    <mergeCell ref="A86:F86"/>
    <mergeCell ref="A43:F43"/>
    <mergeCell ref="A61:F61"/>
    <mergeCell ref="A62:G62"/>
    <mergeCell ref="A63:G63"/>
    <mergeCell ref="A57:F57"/>
    <mergeCell ref="A58:F58"/>
    <mergeCell ref="A59:F59"/>
    <mergeCell ref="A60:F60"/>
    <mergeCell ref="A67:G67"/>
    <mergeCell ref="B1:G4"/>
    <mergeCell ref="A8:G8"/>
    <mergeCell ref="A230:G230"/>
    <mergeCell ref="A225:G225"/>
    <mergeCell ref="A217:F217"/>
    <mergeCell ref="A12:F12"/>
    <mergeCell ref="A13:G13"/>
    <mergeCell ref="A14:G14"/>
    <mergeCell ref="A22:G22"/>
    <mergeCell ref="A23:G23"/>
    <mergeCell ref="A21:F21"/>
    <mergeCell ref="A29:F29"/>
    <mergeCell ref="A30:F30"/>
    <mergeCell ref="A31:G31"/>
    <mergeCell ref="A32:G32"/>
    <mergeCell ref="A26:F26"/>
    <mergeCell ref="A27:F27"/>
    <mergeCell ref="A28:F28"/>
    <mergeCell ref="A44:F44"/>
    <mergeCell ref="A45:F45"/>
    <mergeCell ref="A46:G46"/>
    <mergeCell ref="A47:G47"/>
    <mergeCell ref="A41:F41"/>
    <mergeCell ref="A42:F42"/>
  </mergeCells>
  <printOptions horizontalCentered="1"/>
  <pageMargins left="0.78740157480314965" right="0.39370078740157483" top="0.59055118110236227" bottom="0.59055118110236227" header="0" footer="0.39370078740157483"/>
  <pageSetup paperSize="9" scale="66" fitToHeight="0" orientation="portrait" horizontalDpi="4294967293" verticalDpi="300" r:id="rId1"/>
  <headerFooter>
    <oddFooter>&amp;R&amp;"Verdana,Negrito itálico"&amp;10Página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372244</vt:lpstr>
      <vt:lpstr>Plan1</vt:lpstr>
      <vt:lpstr>'372244'!Titulos_de_impressao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Márcio da Silva Bernardo</dc:creator>
  <cp:lastModifiedBy>carlos.roberto</cp:lastModifiedBy>
  <cp:lastPrinted>2017-12-14T13:47:38Z</cp:lastPrinted>
  <dcterms:created xsi:type="dcterms:W3CDTF">2017-12-13T20:27:08Z</dcterms:created>
  <dcterms:modified xsi:type="dcterms:W3CDTF">2017-12-15T17:33:13Z</dcterms:modified>
</cp:coreProperties>
</file>